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sbnrwev-my.sharepoint.com/personal/lioba_behrens_lsb_nrw/Documents/Desktop/aktuelles/"/>
    </mc:Choice>
  </mc:AlternateContent>
  <xr:revisionPtr revIDLastSave="1387" documentId="8_{BB92B665-38C1-4C03-91F3-FE9E60068D4F}" xr6:coauthVersionLast="47" xr6:coauthVersionMax="47" xr10:uidLastSave="{A7990997-B9DC-44EC-8335-030387F55048}"/>
  <bookViews>
    <workbookView xWindow="-120" yWindow="-120" windowWidth="29040" windowHeight="15720" tabRatio="705" firstSheet="2" activeTab="2" xr2:uid="{1C8B4F64-022B-47FA-98A5-63897F7A655F}"/>
  </bookViews>
  <sheets>
    <sheet name="Feiertage" sheetId="1" state="hidden" r:id="rId1"/>
    <sheet name="Dropdown Optionen" sheetId="2" state="hidden" r:id="rId2"/>
    <sheet name="Ausfüllhilfe" sheetId="3" r:id="rId3"/>
    <sheet name="Übersicht" sheetId="4" r:id="rId4"/>
    <sheet name="August" sheetId="5" r:id="rId5"/>
    <sheet name="September" sheetId="6" r:id="rId6"/>
    <sheet name="Oktober" sheetId="7" r:id="rId7"/>
    <sheet name="November" sheetId="8" r:id="rId8"/>
    <sheet name="Dezember" sheetId="9" r:id="rId9"/>
    <sheet name="Januar" sheetId="10" r:id="rId10"/>
    <sheet name="Februar" sheetId="11" r:id="rId11"/>
    <sheet name="März" sheetId="12" r:id="rId12"/>
    <sheet name="April" sheetId="13" r:id="rId13"/>
    <sheet name="Mai" sheetId="14" r:id="rId14"/>
    <sheet name="Juni" sheetId="15" r:id="rId15"/>
    <sheet name="Juli" sheetId="16" r:id="rId16"/>
  </sheets>
  <definedNames>
    <definedName name="_xlnm.Print_Area" localSheetId="12">April!$A$1:$H$51</definedName>
    <definedName name="_xlnm.Print_Area" localSheetId="4">August!$A$1:$H$51</definedName>
    <definedName name="_xlnm.Print_Area" localSheetId="8">Dezember!$A$1:$H$51</definedName>
    <definedName name="_xlnm.Print_Area" localSheetId="10">Februar!$A$1:$H$51</definedName>
    <definedName name="_xlnm.Print_Area" localSheetId="9">Januar!$A$1:$H$51</definedName>
    <definedName name="_xlnm.Print_Area" localSheetId="15">Juli!$A$1:$H$51</definedName>
    <definedName name="_xlnm.Print_Area" localSheetId="14">Juni!$A$1:$H$51</definedName>
    <definedName name="_xlnm.Print_Area" localSheetId="13">Mai!$A$1:$H$51</definedName>
    <definedName name="_xlnm.Print_Area" localSheetId="11">März!$A$1:$H$51</definedName>
    <definedName name="_xlnm.Print_Area" localSheetId="7">November!$A$1:$H$51</definedName>
    <definedName name="_xlnm.Print_Area" localSheetId="6">Oktober!$A$1:$H$51</definedName>
    <definedName name="_xlnm.Print_Area" localSheetId="5">September!$A$1:$H$51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6" i="16" l="1"/>
  <c r="B6" i="15"/>
  <c r="B6" i="14"/>
  <c r="B6" i="13"/>
  <c r="B6" i="12"/>
  <c r="B6" i="11"/>
  <c r="B6" i="10"/>
  <c r="A47" i="16"/>
  <c r="N36" i="16"/>
  <c r="M36" i="16"/>
  <c r="H36" i="16"/>
  <c r="N35" i="16"/>
  <c r="M35" i="16"/>
  <c r="H35" i="16"/>
  <c r="N34" i="16"/>
  <c r="M34" i="16"/>
  <c r="H34" i="16"/>
  <c r="N33" i="16"/>
  <c r="M33" i="16"/>
  <c r="H33" i="16"/>
  <c r="N32" i="16"/>
  <c r="M32" i="16"/>
  <c r="H32" i="16"/>
  <c r="N31" i="16"/>
  <c r="M31" i="16"/>
  <c r="H31" i="16"/>
  <c r="N30" i="16"/>
  <c r="M30" i="16"/>
  <c r="H30" i="16"/>
  <c r="N29" i="16"/>
  <c r="M29" i="16"/>
  <c r="H29" i="16"/>
  <c r="N28" i="16"/>
  <c r="M28" i="16"/>
  <c r="H28" i="16"/>
  <c r="N27" i="16"/>
  <c r="M27" i="16"/>
  <c r="H27" i="16"/>
  <c r="N26" i="16"/>
  <c r="M26" i="16"/>
  <c r="H26" i="16"/>
  <c r="N25" i="16"/>
  <c r="M25" i="16"/>
  <c r="H25" i="16"/>
  <c r="N24" i="16"/>
  <c r="M24" i="16"/>
  <c r="H24" i="16"/>
  <c r="N23" i="16"/>
  <c r="M23" i="16"/>
  <c r="H23" i="16"/>
  <c r="N22" i="16"/>
  <c r="M22" i="16"/>
  <c r="H22" i="16"/>
  <c r="N21" i="16"/>
  <c r="M21" i="16"/>
  <c r="H21" i="16"/>
  <c r="N20" i="16"/>
  <c r="M20" i="16"/>
  <c r="H20" i="16"/>
  <c r="N19" i="16"/>
  <c r="M19" i="16"/>
  <c r="H19" i="16"/>
  <c r="N18" i="16"/>
  <c r="M18" i="16"/>
  <c r="H18" i="16"/>
  <c r="N17" i="16"/>
  <c r="M17" i="16"/>
  <c r="H17" i="16"/>
  <c r="N16" i="16"/>
  <c r="M16" i="16"/>
  <c r="H16" i="16"/>
  <c r="N15" i="16"/>
  <c r="M15" i="16"/>
  <c r="H15" i="16"/>
  <c r="N14" i="16"/>
  <c r="M14" i="16"/>
  <c r="H14" i="16"/>
  <c r="N13" i="16"/>
  <c r="M13" i="16"/>
  <c r="H13" i="16"/>
  <c r="N12" i="16"/>
  <c r="M12" i="16"/>
  <c r="H12" i="16"/>
  <c r="N11" i="16"/>
  <c r="M11" i="16"/>
  <c r="H11" i="16"/>
  <c r="N10" i="16"/>
  <c r="M10" i="16"/>
  <c r="H10" i="16"/>
  <c r="N9" i="16"/>
  <c r="M9" i="16"/>
  <c r="H9" i="16"/>
  <c r="N8" i="16"/>
  <c r="M8" i="16"/>
  <c r="H8" i="16"/>
  <c r="N7" i="16"/>
  <c r="M7" i="16"/>
  <c r="H7" i="16"/>
  <c r="M6" i="16"/>
  <c r="H6" i="16"/>
  <c r="B7" i="16"/>
  <c r="A47" i="15"/>
  <c r="N36" i="15"/>
  <c r="M36" i="15"/>
  <c r="H36" i="15"/>
  <c r="N35" i="15"/>
  <c r="M35" i="15"/>
  <c r="H35" i="15"/>
  <c r="N34" i="15"/>
  <c r="M34" i="15"/>
  <c r="H34" i="15"/>
  <c r="N33" i="15"/>
  <c r="M33" i="15"/>
  <c r="H33" i="15"/>
  <c r="N32" i="15"/>
  <c r="M32" i="15"/>
  <c r="H32" i="15"/>
  <c r="N31" i="15"/>
  <c r="M31" i="15"/>
  <c r="H31" i="15"/>
  <c r="N30" i="15"/>
  <c r="M30" i="15"/>
  <c r="H30" i="15"/>
  <c r="N29" i="15"/>
  <c r="M29" i="15"/>
  <c r="H29" i="15"/>
  <c r="N28" i="15"/>
  <c r="M28" i="15"/>
  <c r="H28" i="15"/>
  <c r="N27" i="15"/>
  <c r="M27" i="15"/>
  <c r="H27" i="15"/>
  <c r="N26" i="15"/>
  <c r="M26" i="15"/>
  <c r="H26" i="15"/>
  <c r="N25" i="15"/>
  <c r="M25" i="15"/>
  <c r="H25" i="15"/>
  <c r="N24" i="15"/>
  <c r="M24" i="15"/>
  <c r="H24" i="15"/>
  <c r="N23" i="15"/>
  <c r="M23" i="15"/>
  <c r="H23" i="15"/>
  <c r="N22" i="15"/>
  <c r="M22" i="15"/>
  <c r="H22" i="15"/>
  <c r="N21" i="15"/>
  <c r="M21" i="15"/>
  <c r="H21" i="15"/>
  <c r="N20" i="15"/>
  <c r="M20" i="15"/>
  <c r="H20" i="15"/>
  <c r="N19" i="15"/>
  <c r="M19" i="15"/>
  <c r="H19" i="15"/>
  <c r="N18" i="15"/>
  <c r="M18" i="15"/>
  <c r="H18" i="15"/>
  <c r="N17" i="15"/>
  <c r="M17" i="15"/>
  <c r="H17" i="15"/>
  <c r="N16" i="15"/>
  <c r="M16" i="15"/>
  <c r="H16" i="15"/>
  <c r="N15" i="15"/>
  <c r="M15" i="15"/>
  <c r="H15" i="15"/>
  <c r="N14" i="15"/>
  <c r="M14" i="15"/>
  <c r="H14" i="15"/>
  <c r="N13" i="15"/>
  <c r="M13" i="15"/>
  <c r="H13" i="15"/>
  <c r="N12" i="15"/>
  <c r="M12" i="15"/>
  <c r="H12" i="15"/>
  <c r="N11" i="15"/>
  <c r="M11" i="15"/>
  <c r="H11" i="15"/>
  <c r="N10" i="15"/>
  <c r="M10" i="15"/>
  <c r="H10" i="15"/>
  <c r="N9" i="15"/>
  <c r="M9" i="15"/>
  <c r="H9" i="15"/>
  <c r="N8" i="15"/>
  <c r="M8" i="15"/>
  <c r="H8" i="15"/>
  <c r="N7" i="15"/>
  <c r="M7" i="15"/>
  <c r="H7" i="15"/>
  <c r="M6" i="15"/>
  <c r="H6" i="15"/>
  <c r="B7" i="15"/>
  <c r="A47" i="14"/>
  <c r="N36" i="14"/>
  <c r="M36" i="14"/>
  <c r="H36" i="14"/>
  <c r="N35" i="14"/>
  <c r="M35" i="14"/>
  <c r="H35" i="14"/>
  <c r="N34" i="14"/>
  <c r="M34" i="14"/>
  <c r="H34" i="14"/>
  <c r="N33" i="14"/>
  <c r="M33" i="14"/>
  <c r="H33" i="14"/>
  <c r="N32" i="14"/>
  <c r="M32" i="14"/>
  <c r="H32" i="14"/>
  <c r="N31" i="14"/>
  <c r="M31" i="14"/>
  <c r="H31" i="14"/>
  <c r="N30" i="14"/>
  <c r="M30" i="14"/>
  <c r="H30" i="14"/>
  <c r="N29" i="14"/>
  <c r="M29" i="14"/>
  <c r="H29" i="14"/>
  <c r="N28" i="14"/>
  <c r="M28" i="14"/>
  <c r="H28" i="14"/>
  <c r="N27" i="14"/>
  <c r="M27" i="14"/>
  <c r="H27" i="14"/>
  <c r="N26" i="14"/>
  <c r="M26" i="14"/>
  <c r="H26" i="14"/>
  <c r="N25" i="14"/>
  <c r="M25" i="14"/>
  <c r="H25" i="14"/>
  <c r="N24" i="14"/>
  <c r="M24" i="14"/>
  <c r="H24" i="14"/>
  <c r="N23" i="14"/>
  <c r="M23" i="14"/>
  <c r="H23" i="14"/>
  <c r="N22" i="14"/>
  <c r="M22" i="14"/>
  <c r="H22" i="14"/>
  <c r="N21" i="14"/>
  <c r="M21" i="14"/>
  <c r="H21" i="14"/>
  <c r="N20" i="14"/>
  <c r="M20" i="14"/>
  <c r="H20" i="14"/>
  <c r="N19" i="14"/>
  <c r="M19" i="14"/>
  <c r="H19" i="14"/>
  <c r="N18" i="14"/>
  <c r="M18" i="14"/>
  <c r="H18" i="14"/>
  <c r="N17" i="14"/>
  <c r="M17" i="14"/>
  <c r="H17" i="14"/>
  <c r="N16" i="14"/>
  <c r="M16" i="14"/>
  <c r="H16" i="14"/>
  <c r="N15" i="14"/>
  <c r="M15" i="14"/>
  <c r="H15" i="14"/>
  <c r="N14" i="14"/>
  <c r="M14" i="14"/>
  <c r="H14" i="14"/>
  <c r="N13" i="14"/>
  <c r="M13" i="14"/>
  <c r="H13" i="14"/>
  <c r="N12" i="14"/>
  <c r="M12" i="14"/>
  <c r="H12" i="14"/>
  <c r="N11" i="14"/>
  <c r="M11" i="14"/>
  <c r="H11" i="14"/>
  <c r="N10" i="14"/>
  <c r="M10" i="14"/>
  <c r="H10" i="14"/>
  <c r="N9" i="14"/>
  <c r="M9" i="14"/>
  <c r="H9" i="14"/>
  <c r="N8" i="14"/>
  <c r="M8" i="14"/>
  <c r="H8" i="14"/>
  <c r="N7" i="14"/>
  <c r="M7" i="14"/>
  <c r="H7" i="14"/>
  <c r="M6" i="14"/>
  <c r="H6" i="14"/>
  <c r="B7" i="14"/>
  <c r="A47" i="13"/>
  <c r="N36" i="13"/>
  <c r="M36" i="13"/>
  <c r="H36" i="13"/>
  <c r="N35" i="13"/>
  <c r="M35" i="13"/>
  <c r="H35" i="13"/>
  <c r="N34" i="13"/>
  <c r="M34" i="13"/>
  <c r="H34" i="13"/>
  <c r="N33" i="13"/>
  <c r="M33" i="13"/>
  <c r="H33" i="13"/>
  <c r="N32" i="13"/>
  <c r="M32" i="13"/>
  <c r="H32" i="13"/>
  <c r="N31" i="13"/>
  <c r="M31" i="13"/>
  <c r="H31" i="13"/>
  <c r="N30" i="13"/>
  <c r="M30" i="13"/>
  <c r="H30" i="13"/>
  <c r="N29" i="13"/>
  <c r="M29" i="13"/>
  <c r="H29" i="13"/>
  <c r="N28" i="13"/>
  <c r="M28" i="13"/>
  <c r="H28" i="13"/>
  <c r="N27" i="13"/>
  <c r="M27" i="13"/>
  <c r="H27" i="13"/>
  <c r="N26" i="13"/>
  <c r="M26" i="13"/>
  <c r="H26" i="13"/>
  <c r="N25" i="13"/>
  <c r="M25" i="13"/>
  <c r="H25" i="13"/>
  <c r="N24" i="13"/>
  <c r="M24" i="13"/>
  <c r="H24" i="13"/>
  <c r="N23" i="13"/>
  <c r="M23" i="13"/>
  <c r="H23" i="13"/>
  <c r="N22" i="13"/>
  <c r="M22" i="13"/>
  <c r="H22" i="13"/>
  <c r="N21" i="13"/>
  <c r="M21" i="13"/>
  <c r="H21" i="13"/>
  <c r="N20" i="13"/>
  <c r="M20" i="13"/>
  <c r="H20" i="13"/>
  <c r="N19" i="13"/>
  <c r="M19" i="13"/>
  <c r="H19" i="13"/>
  <c r="N18" i="13"/>
  <c r="M18" i="13"/>
  <c r="H18" i="13"/>
  <c r="N17" i="13"/>
  <c r="M17" i="13"/>
  <c r="H17" i="13"/>
  <c r="N16" i="13"/>
  <c r="M16" i="13"/>
  <c r="H16" i="13"/>
  <c r="N15" i="13"/>
  <c r="M15" i="13"/>
  <c r="H15" i="13"/>
  <c r="N14" i="13"/>
  <c r="M14" i="13"/>
  <c r="H14" i="13"/>
  <c r="N13" i="13"/>
  <c r="M13" i="13"/>
  <c r="H13" i="13"/>
  <c r="N12" i="13"/>
  <c r="M12" i="13"/>
  <c r="H12" i="13"/>
  <c r="N11" i="13"/>
  <c r="M11" i="13"/>
  <c r="H11" i="13"/>
  <c r="N10" i="13"/>
  <c r="M10" i="13"/>
  <c r="H10" i="13"/>
  <c r="N9" i="13"/>
  <c r="M9" i="13"/>
  <c r="H9" i="13"/>
  <c r="N8" i="13"/>
  <c r="M8" i="13"/>
  <c r="H8" i="13"/>
  <c r="N7" i="13"/>
  <c r="M7" i="13"/>
  <c r="H7" i="13"/>
  <c r="M6" i="13"/>
  <c r="H6" i="13"/>
  <c r="B7" i="13"/>
  <c r="A6" i="13"/>
  <c r="G6" i="13" s="1"/>
  <c r="A47" i="12"/>
  <c r="N36" i="12"/>
  <c r="M36" i="12"/>
  <c r="H36" i="12"/>
  <c r="N35" i="12"/>
  <c r="M35" i="12"/>
  <c r="H35" i="12"/>
  <c r="N34" i="12"/>
  <c r="M34" i="12"/>
  <c r="H34" i="12"/>
  <c r="N33" i="12"/>
  <c r="M33" i="12"/>
  <c r="H33" i="12"/>
  <c r="N32" i="12"/>
  <c r="M32" i="12"/>
  <c r="H32" i="12"/>
  <c r="N31" i="12"/>
  <c r="M31" i="12"/>
  <c r="H31" i="12"/>
  <c r="N30" i="12"/>
  <c r="M30" i="12"/>
  <c r="H30" i="12"/>
  <c r="N29" i="12"/>
  <c r="M29" i="12"/>
  <c r="H29" i="12"/>
  <c r="N28" i="12"/>
  <c r="M28" i="12"/>
  <c r="H28" i="12"/>
  <c r="N27" i="12"/>
  <c r="M27" i="12"/>
  <c r="H27" i="12"/>
  <c r="N26" i="12"/>
  <c r="M26" i="12"/>
  <c r="H26" i="12"/>
  <c r="N25" i="12"/>
  <c r="M25" i="12"/>
  <c r="H25" i="12"/>
  <c r="N24" i="12"/>
  <c r="M24" i="12"/>
  <c r="H24" i="12"/>
  <c r="N23" i="12"/>
  <c r="M23" i="12"/>
  <c r="H23" i="12"/>
  <c r="N22" i="12"/>
  <c r="M22" i="12"/>
  <c r="H22" i="12"/>
  <c r="N21" i="12"/>
  <c r="M21" i="12"/>
  <c r="H21" i="12"/>
  <c r="N20" i="12"/>
  <c r="M20" i="12"/>
  <c r="H20" i="12"/>
  <c r="N19" i="12"/>
  <c r="M19" i="12"/>
  <c r="H19" i="12"/>
  <c r="N18" i="12"/>
  <c r="M18" i="12"/>
  <c r="H18" i="12"/>
  <c r="N17" i="12"/>
  <c r="M17" i="12"/>
  <c r="H17" i="12"/>
  <c r="N16" i="12"/>
  <c r="M16" i="12"/>
  <c r="H16" i="12"/>
  <c r="N15" i="12"/>
  <c r="M15" i="12"/>
  <c r="H15" i="12"/>
  <c r="N14" i="12"/>
  <c r="M14" i="12"/>
  <c r="H14" i="12"/>
  <c r="N13" i="12"/>
  <c r="M13" i="12"/>
  <c r="H13" i="12"/>
  <c r="N12" i="12"/>
  <c r="M12" i="12"/>
  <c r="H12" i="12"/>
  <c r="N11" i="12"/>
  <c r="M11" i="12"/>
  <c r="H11" i="12"/>
  <c r="N10" i="12"/>
  <c r="M10" i="12"/>
  <c r="H10" i="12"/>
  <c r="N9" i="12"/>
  <c r="M9" i="12"/>
  <c r="H9" i="12"/>
  <c r="N8" i="12"/>
  <c r="M8" i="12"/>
  <c r="H8" i="12"/>
  <c r="N7" i="12"/>
  <c r="M7" i="12"/>
  <c r="H7" i="12"/>
  <c r="M6" i="12"/>
  <c r="H6" i="12"/>
  <c r="B7" i="12"/>
  <c r="A47" i="11"/>
  <c r="N36" i="11"/>
  <c r="M36" i="11"/>
  <c r="H36" i="11"/>
  <c r="N35" i="11"/>
  <c r="M35" i="11"/>
  <c r="H35" i="11"/>
  <c r="N34" i="11"/>
  <c r="M34" i="11"/>
  <c r="H34" i="11"/>
  <c r="N33" i="11"/>
  <c r="M33" i="11"/>
  <c r="H33" i="11"/>
  <c r="N32" i="11"/>
  <c r="M32" i="11"/>
  <c r="H32" i="11"/>
  <c r="N31" i="11"/>
  <c r="M31" i="11"/>
  <c r="H31" i="11"/>
  <c r="N30" i="11"/>
  <c r="M30" i="11"/>
  <c r="H30" i="11"/>
  <c r="N29" i="11"/>
  <c r="M29" i="11"/>
  <c r="H29" i="11"/>
  <c r="N28" i="11"/>
  <c r="M28" i="11"/>
  <c r="H28" i="11"/>
  <c r="N27" i="11"/>
  <c r="M27" i="11"/>
  <c r="H27" i="11"/>
  <c r="N26" i="11"/>
  <c r="M26" i="11"/>
  <c r="H26" i="11"/>
  <c r="N25" i="11"/>
  <c r="M25" i="11"/>
  <c r="H25" i="11"/>
  <c r="N24" i="11"/>
  <c r="M24" i="11"/>
  <c r="H24" i="11"/>
  <c r="N23" i="11"/>
  <c r="M23" i="11"/>
  <c r="H23" i="11"/>
  <c r="N22" i="11"/>
  <c r="M22" i="11"/>
  <c r="H22" i="11"/>
  <c r="N21" i="11"/>
  <c r="M21" i="11"/>
  <c r="H21" i="11"/>
  <c r="N20" i="11"/>
  <c r="M20" i="11"/>
  <c r="H20" i="11"/>
  <c r="N19" i="11"/>
  <c r="M19" i="11"/>
  <c r="H19" i="11"/>
  <c r="N18" i="11"/>
  <c r="M18" i="11"/>
  <c r="H18" i="11"/>
  <c r="N17" i="11"/>
  <c r="M17" i="11"/>
  <c r="H17" i="11"/>
  <c r="N16" i="11"/>
  <c r="M16" i="11"/>
  <c r="H16" i="11"/>
  <c r="N15" i="11"/>
  <c r="M15" i="11"/>
  <c r="H15" i="11"/>
  <c r="N14" i="11"/>
  <c r="M14" i="11"/>
  <c r="H14" i="11"/>
  <c r="N13" i="11"/>
  <c r="M13" i="11"/>
  <c r="H13" i="11"/>
  <c r="N12" i="11"/>
  <c r="M12" i="11"/>
  <c r="H12" i="11"/>
  <c r="N11" i="11"/>
  <c r="M11" i="11"/>
  <c r="H11" i="11"/>
  <c r="N10" i="11"/>
  <c r="M10" i="11"/>
  <c r="H10" i="11"/>
  <c r="N9" i="11"/>
  <c r="M9" i="11"/>
  <c r="H9" i="11"/>
  <c r="N8" i="11"/>
  <c r="M8" i="11"/>
  <c r="H8" i="11"/>
  <c r="N7" i="11"/>
  <c r="M7" i="11"/>
  <c r="H7" i="11"/>
  <c r="M6" i="11"/>
  <c r="H6" i="11"/>
  <c r="B7" i="11"/>
  <c r="A6" i="11"/>
  <c r="G6" i="11" s="1"/>
  <c r="A47" i="10"/>
  <c r="N36" i="10"/>
  <c r="M36" i="10"/>
  <c r="H36" i="10"/>
  <c r="N35" i="10"/>
  <c r="M35" i="10"/>
  <c r="H35" i="10"/>
  <c r="N34" i="10"/>
  <c r="M34" i="10"/>
  <c r="H34" i="10"/>
  <c r="N33" i="10"/>
  <c r="M33" i="10"/>
  <c r="H33" i="10"/>
  <c r="N32" i="10"/>
  <c r="M32" i="10"/>
  <c r="H32" i="10"/>
  <c r="N31" i="10"/>
  <c r="M31" i="10"/>
  <c r="H31" i="10"/>
  <c r="N30" i="10"/>
  <c r="M30" i="10"/>
  <c r="H30" i="10"/>
  <c r="N29" i="10"/>
  <c r="M29" i="10"/>
  <c r="H29" i="10"/>
  <c r="N28" i="10"/>
  <c r="M28" i="10"/>
  <c r="H28" i="10"/>
  <c r="N27" i="10"/>
  <c r="M27" i="10"/>
  <c r="H27" i="10"/>
  <c r="N26" i="10"/>
  <c r="M26" i="10"/>
  <c r="H26" i="10"/>
  <c r="N25" i="10"/>
  <c r="M25" i="10"/>
  <c r="H25" i="10"/>
  <c r="N24" i="10"/>
  <c r="M24" i="10"/>
  <c r="H24" i="10"/>
  <c r="N23" i="10"/>
  <c r="M23" i="10"/>
  <c r="H23" i="10"/>
  <c r="N22" i="10"/>
  <c r="M22" i="10"/>
  <c r="H22" i="10"/>
  <c r="N21" i="10"/>
  <c r="M21" i="10"/>
  <c r="H21" i="10"/>
  <c r="N20" i="10"/>
  <c r="M20" i="10"/>
  <c r="H20" i="10"/>
  <c r="N19" i="10"/>
  <c r="M19" i="10"/>
  <c r="H19" i="10"/>
  <c r="N18" i="10"/>
  <c r="M18" i="10"/>
  <c r="H18" i="10"/>
  <c r="N17" i="10"/>
  <c r="M17" i="10"/>
  <c r="H17" i="10"/>
  <c r="N16" i="10"/>
  <c r="M16" i="10"/>
  <c r="H16" i="10"/>
  <c r="N15" i="10"/>
  <c r="M15" i="10"/>
  <c r="H15" i="10"/>
  <c r="N14" i="10"/>
  <c r="M14" i="10"/>
  <c r="H14" i="10"/>
  <c r="N13" i="10"/>
  <c r="M13" i="10"/>
  <c r="H13" i="10"/>
  <c r="N12" i="10"/>
  <c r="M12" i="10"/>
  <c r="H12" i="10"/>
  <c r="N11" i="10"/>
  <c r="M11" i="10"/>
  <c r="H11" i="10"/>
  <c r="N10" i="10"/>
  <c r="M10" i="10"/>
  <c r="H10" i="10"/>
  <c r="N9" i="10"/>
  <c r="M9" i="10"/>
  <c r="H9" i="10"/>
  <c r="N8" i="10"/>
  <c r="M8" i="10"/>
  <c r="H8" i="10"/>
  <c r="N7" i="10"/>
  <c r="M7" i="10"/>
  <c r="H7" i="10"/>
  <c r="M6" i="10"/>
  <c r="H6" i="10"/>
  <c r="B7" i="10"/>
  <c r="A6" i="10"/>
  <c r="G6" i="10" s="1"/>
  <c r="B6" i="9"/>
  <c r="B7" i="9" s="1"/>
  <c r="B6" i="8"/>
  <c r="B6" i="7"/>
  <c r="B6" i="6"/>
  <c r="A47" i="9"/>
  <c r="N36" i="9"/>
  <c r="M36" i="9"/>
  <c r="H36" i="9"/>
  <c r="N35" i="9"/>
  <c r="M35" i="9"/>
  <c r="H35" i="9"/>
  <c r="N34" i="9"/>
  <c r="M34" i="9"/>
  <c r="H34" i="9"/>
  <c r="N33" i="9"/>
  <c r="M33" i="9"/>
  <c r="H33" i="9"/>
  <c r="N32" i="9"/>
  <c r="M32" i="9"/>
  <c r="H32" i="9"/>
  <c r="N31" i="9"/>
  <c r="M31" i="9"/>
  <c r="H31" i="9"/>
  <c r="N30" i="9"/>
  <c r="M30" i="9"/>
  <c r="H30" i="9"/>
  <c r="N29" i="9"/>
  <c r="M29" i="9"/>
  <c r="H29" i="9"/>
  <c r="N28" i="9"/>
  <c r="M28" i="9"/>
  <c r="H28" i="9"/>
  <c r="N27" i="9"/>
  <c r="M27" i="9"/>
  <c r="H27" i="9"/>
  <c r="N26" i="9"/>
  <c r="M26" i="9"/>
  <c r="H26" i="9"/>
  <c r="N25" i="9"/>
  <c r="M25" i="9"/>
  <c r="H25" i="9"/>
  <c r="N24" i="9"/>
  <c r="M24" i="9"/>
  <c r="H24" i="9"/>
  <c r="N23" i="9"/>
  <c r="M23" i="9"/>
  <c r="H23" i="9"/>
  <c r="N22" i="9"/>
  <c r="M22" i="9"/>
  <c r="H22" i="9"/>
  <c r="N21" i="9"/>
  <c r="M21" i="9"/>
  <c r="H21" i="9"/>
  <c r="N20" i="9"/>
  <c r="M20" i="9"/>
  <c r="H20" i="9"/>
  <c r="N19" i="9"/>
  <c r="M19" i="9"/>
  <c r="H19" i="9"/>
  <c r="N18" i="9"/>
  <c r="M18" i="9"/>
  <c r="H18" i="9"/>
  <c r="N17" i="9"/>
  <c r="M17" i="9"/>
  <c r="H17" i="9"/>
  <c r="N16" i="9"/>
  <c r="M16" i="9"/>
  <c r="H16" i="9"/>
  <c r="N15" i="9"/>
  <c r="M15" i="9"/>
  <c r="H15" i="9"/>
  <c r="N14" i="9"/>
  <c r="M14" i="9"/>
  <c r="H14" i="9"/>
  <c r="N13" i="9"/>
  <c r="M13" i="9"/>
  <c r="H13" i="9"/>
  <c r="N12" i="9"/>
  <c r="M12" i="9"/>
  <c r="H12" i="9"/>
  <c r="N11" i="9"/>
  <c r="M11" i="9"/>
  <c r="H11" i="9"/>
  <c r="N10" i="9"/>
  <c r="M10" i="9"/>
  <c r="H10" i="9"/>
  <c r="N9" i="9"/>
  <c r="M9" i="9"/>
  <c r="H9" i="9"/>
  <c r="N8" i="9"/>
  <c r="M8" i="9"/>
  <c r="H8" i="9"/>
  <c r="N7" i="9"/>
  <c r="M7" i="9"/>
  <c r="H7" i="9"/>
  <c r="M6" i="9"/>
  <c r="H6" i="9"/>
  <c r="A47" i="8"/>
  <c r="N36" i="8"/>
  <c r="M36" i="8"/>
  <c r="H36" i="8"/>
  <c r="N35" i="8"/>
  <c r="M35" i="8"/>
  <c r="H35" i="8"/>
  <c r="N34" i="8"/>
  <c r="M34" i="8"/>
  <c r="H34" i="8"/>
  <c r="N33" i="8"/>
  <c r="M33" i="8"/>
  <c r="H33" i="8"/>
  <c r="N32" i="8"/>
  <c r="M32" i="8"/>
  <c r="H32" i="8"/>
  <c r="N31" i="8"/>
  <c r="M31" i="8"/>
  <c r="H31" i="8"/>
  <c r="N30" i="8"/>
  <c r="M30" i="8"/>
  <c r="H30" i="8"/>
  <c r="N29" i="8"/>
  <c r="M29" i="8"/>
  <c r="H29" i="8"/>
  <c r="N28" i="8"/>
  <c r="M28" i="8"/>
  <c r="H28" i="8"/>
  <c r="N27" i="8"/>
  <c r="M27" i="8"/>
  <c r="H27" i="8"/>
  <c r="N26" i="8"/>
  <c r="M26" i="8"/>
  <c r="H26" i="8"/>
  <c r="N25" i="8"/>
  <c r="M25" i="8"/>
  <c r="H25" i="8"/>
  <c r="N24" i="8"/>
  <c r="M24" i="8"/>
  <c r="H24" i="8"/>
  <c r="N23" i="8"/>
  <c r="M23" i="8"/>
  <c r="H23" i="8"/>
  <c r="N22" i="8"/>
  <c r="M22" i="8"/>
  <c r="H22" i="8"/>
  <c r="N21" i="8"/>
  <c r="M21" i="8"/>
  <c r="H21" i="8"/>
  <c r="N20" i="8"/>
  <c r="M20" i="8"/>
  <c r="H20" i="8"/>
  <c r="N19" i="8"/>
  <c r="M19" i="8"/>
  <c r="H19" i="8"/>
  <c r="N18" i="8"/>
  <c r="M18" i="8"/>
  <c r="H18" i="8"/>
  <c r="N17" i="8"/>
  <c r="M17" i="8"/>
  <c r="H17" i="8"/>
  <c r="N16" i="8"/>
  <c r="M16" i="8"/>
  <c r="H16" i="8"/>
  <c r="N15" i="8"/>
  <c r="M15" i="8"/>
  <c r="H15" i="8"/>
  <c r="N14" i="8"/>
  <c r="M14" i="8"/>
  <c r="H14" i="8"/>
  <c r="N13" i="8"/>
  <c r="M13" i="8"/>
  <c r="H13" i="8"/>
  <c r="N12" i="8"/>
  <c r="M12" i="8"/>
  <c r="H12" i="8"/>
  <c r="N11" i="8"/>
  <c r="M11" i="8"/>
  <c r="H11" i="8"/>
  <c r="N10" i="8"/>
  <c r="M10" i="8"/>
  <c r="H10" i="8"/>
  <c r="N9" i="8"/>
  <c r="M9" i="8"/>
  <c r="H9" i="8"/>
  <c r="N8" i="8"/>
  <c r="M8" i="8"/>
  <c r="H8" i="8"/>
  <c r="N7" i="8"/>
  <c r="M7" i="8"/>
  <c r="H7" i="8"/>
  <c r="M6" i="8"/>
  <c r="H6" i="8"/>
  <c r="A6" i="8"/>
  <c r="G6" i="8" s="1"/>
  <c r="A47" i="7"/>
  <c r="N36" i="7"/>
  <c r="M36" i="7"/>
  <c r="H36" i="7"/>
  <c r="N35" i="7"/>
  <c r="M35" i="7"/>
  <c r="H35" i="7"/>
  <c r="N34" i="7"/>
  <c r="M34" i="7"/>
  <c r="H34" i="7"/>
  <c r="N33" i="7"/>
  <c r="M33" i="7"/>
  <c r="H33" i="7"/>
  <c r="N32" i="7"/>
  <c r="M32" i="7"/>
  <c r="H32" i="7"/>
  <c r="N31" i="7"/>
  <c r="M31" i="7"/>
  <c r="H31" i="7"/>
  <c r="N30" i="7"/>
  <c r="M30" i="7"/>
  <c r="H30" i="7"/>
  <c r="N29" i="7"/>
  <c r="M29" i="7"/>
  <c r="H29" i="7"/>
  <c r="N28" i="7"/>
  <c r="M28" i="7"/>
  <c r="H28" i="7"/>
  <c r="N27" i="7"/>
  <c r="M27" i="7"/>
  <c r="H27" i="7"/>
  <c r="N26" i="7"/>
  <c r="M26" i="7"/>
  <c r="H26" i="7"/>
  <c r="N25" i="7"/>
  <c r="M25" i="7"/>
  <c r="H25" i="7"/>
  <c r="N24" i="7"/>
  <c r="M24" i="7"/>
  <c r="H24" i="7"/>
  <c r="N23" i="7"/>
  <c r="M23" i="7"/>
  <c r="H23" i="7"/>
  <c r="N22" i="7"/>
  <c r="M22" i="7"/>
  <c r="H22" i="7"/>
  <c r="N21" i="7"/>
  <c r="M21" i="7"/>
  <c r="H21" i="7"/>
  <c r="N20" i="7"/>
  <c r="M20" i="7"/>
  <c r="H20" i="7"/>
  <c r="N19" i="7"/>
  <c r="M19" i="7"/>
  <c r="H19" i="7"/>
  <c r="N18" i="7"/>
  <c r="M18" i="7"/>
  <c r="H18" i="7"/>
  <c r="N17" i="7"/>
  <c r="M17" i="7"/>
  <c r="H17" i="7"/>
  <c r="N16" i="7"/>
  <c r="M16" i="7"/>
  <c r="H16" i="7"/>
  <c r="N15" i="7"/>
  <c r="M15" i="7"/>
  <c r="H15" i="7"/>
  <c r="N14" i="7"/>
  <c r="M14" i="7"/>
  <c r="H14" i="7"/>
  <c r="N13" i="7"/>
  <c r="M13" i="7"/>
  <c r="H13" i="7"/>
  <c r="N12" i="7"/>
  <c r="M12" i="7"/>
  <c r="H12" i="7"/>
  <c r="N11" i="7"/>
  <c r="M11" i="7"/>
  <c r="H11" i="7"/>
  <c r="N10" i="7"/>
  <c r="M10" i="7"/>
  <c r="H10" i="7"/>
  <c r="N9" i="7"/>
  <c r="M9" i="7"/>
  <c r="H9" i="7"/>
  <c r="N8" i="7"/>
  <c r="M8" i="7"/>
  <c r="H8" i="7"/>
  <c r="N7" i="7"/>
  <c r="M7" i="7"/>
  <c r="H7" i="7"/>
  <c r="M6" i="7"/>
  <c r="H6" i="7"/>
  <c r="B7" i="7"/>
  <c r="A47" i="6"/>
  <c r="N36" i="6"/>
  <c r="M36" i="6"/>
  <c r="H36" i="6"/>
  <c r="N35" i="6"/>
  <c r="M35" i="6"/>
  <c r="H35" i="6"/>
  <c r="N34" i="6"/>
  <c r="M34" i="6"/>
  <c r="H34" i="6"/>
  <c r="N33" i="6"/>
  <c r="M33" i="6"/>
  <c r="H33" i="6"/>
  <c r="N32" i="6"/>
  <c r="M32" i="6"/>
  <c r="H32" i="6"/>
  <c r="N31" i="6"/>
  <c r="M31" i="6"/>
  <c r="H31" i="6"/>
  <c r="N30" i="6"/>
  <c r="M30" i="6"/>
  <c r="H30" i="6"/>
  <c r="N29" i="6"/>
  <c r="M29" i="6"/>
  <c r="H29" i="6"/>
  <c r="N28" i="6"/>
  <c r="M28" i="6"/>
  <c r="H28" i="6"/>
  <c r="N27" i="6"/>
  <c r="M27" i="6"/>
  <c r="H27" i="6"/>
  <c r="N26" i="6"/>
  <c r="M26" i="6"/>
  <c r="H26" i="6"/>
  <c r="N25" i="6"/>
  <c r="M25" i="6"/>
  <c r="H25" i="6"/>
  <c r="N24" i="6"/>
  <c r="M24" i="6"/>
  <c r="H24" i="6"/>
  <c r="N23" i="6"/>
  <c r="M23" i="6"/>
  <c r="H23" i="6"/>
  <c r="N22" i="6"/>
  <c r="M22" i="6"/>
  <c r="H22" i="6"/>
  <c r="N21" i="6"/>
  <c r="M21" i="6"/>
  <c r="H21" i="6"/>
  <c r="N20" i="6"/>
  <c r="M20" i="6"/>
  <c r="H20" i="6"/>
  <c r="N19" i="6"/>
  <c r="M19" i="6"/>
  <c r="H19" i="6"/>
  <c r="N18" i="6"/>
  <c r="M18" i="6"/>
  <c r="H18" i="6"/>
  <c r="N17" i="6"/>
  <c r="M17" i="6"/>
  <c r="H17" i="6"/>
  <c r="N16" i="6"/>
  <c r="M16" i="6"/>
  <c r="H16" i="6"/>
  <c r="N15" i="6"/>
  <c r="M15" i="6"/>
  <c r="H15" i="6"/>
  <c r="N14" i="6"/>
  <c r="M14" i="6"/>
  <c r="H14" i="6"/>
  <c r="N13" i="6"/>
  <c r="M13" i="6"/>
  <c r="H13" i="6"/>
  <c r="N12" i="6"/>
  <c r="M12" i="6"/>
  <c r="H12" i="6"/>
  <c r="N11" i="6"/>
  <c r="M11" i="6"/>
  <c r="H11" i="6"/>
  <c r="N10" i="6"/>
  <c r="M10" i="6"/>
  <c r="H10" i="6"/>
  <c r="N9" i="6"/>
  <c r="M9" i="6"/>
  <c r="H9" i="6"/>
  <c r="N8" i="6"/>
  <c r="M8" i="6"/>
  <c r="H8" i="6"/>
  <c r="N7" i="6"/>
  <c r="M7" i="6"/>
  <c r="H7" i="6"/>
  <c r="M6" i="6"/>
  <c r="H6" i="6"/>
  <c r="B7" i="6"/>
  <c r="M7" i="4"/>
  <c r="M6" i="4"/>
  <c r="A7" i="16" l="1"/>
  <c r="G7" i="16" s="1"/>
  <c r="B8" i="16"/>
  <c r="K7" i="16"/>
  <c r="L7" i="16" s="1"/>
  <c r="I7" i="16" s="1"/>
  <c r="A6" i="16"/>
  <c r="G6" i="16" s="1"/>
  <c r="K6" i="16"/>
  <c r="L6" i="16" s="1"/>
  <c r="I6" i="16" s="1"/>
  <c r="A7" i="15"/>
  <c r="G7" i="15" s="1"/>
  <c r="B8" i="15"/>
  <c r="K7" i="15"/>
  <c r="L7" i="15" s="1"/>
  <c r="I7" i="15" s="1"/>
  <c r="K6" i="15"/>
  <c r="L6" i="15" s="1"/>
  <c r="I6" i="15" s="1"/>
  <c r="A6" i="15"/>
  <c r="G6" i="15" s="1"/>
  <c r="A7" i="14"/>
  <c r="G7" i="14" s="1"/>
  <c r="K7" i="14"/>
  <c r="L7" i="14" s="1"/>
  <c r="I7" i="14" s="1"/>
  <c r="B8" i="14"/>
  <c r="A6" i="14"/>
  <c r="G6" i="14" s="1"/>
  <c r="K6" i="14"/>
  <c r="L6" i="14" s="1"/>
  <c r="I6" i="14" s="1"/>
  <c r="A7" i="13"/>
  <c r="G7" i="13" s="1"/>
  <c r="B8" i="13"/>
  <c r="K7" i="13"/>
  <c r="L7" i="13" s="1"/>
  <c r="I7" i="13" s="1"/>
  <c r="K6" i="13"/>
  <c r="L6" i="13" s="1"/>
  <c r="I6" i="13" s="1"/>
  <c r="A7" i="12"/>
  <c r="G7" i="12" s="1"/>
  <c r="B8" i="12"/>
  <c r="K7" i="12"/>
  <c r="L7" i="12" s="1"/>
  <c r="I7" i="12" s="1"/>
  <c r="A6" i="12"/>
  <c r="G6" i="12" s="1"/>
  <c r="K6" i="12"/>
  <c r="L6" i="12" s="1"/>
  <c r="I6" i="12" s="1"/>
  <c r="A7" i="11"/>
  <c r="G7" i="11" s="1"/>
  <c r="B8" i="11"/>
  <c r="K7" i="11"/>
  <c r="L7" i="11" s="1"/>
  <c r="I7" i="11" s="1"/>
  <c r="K6" i="11"/>
  <c r="L6" i="11" s="1"/>
  <c r="I6" i="11" s="1"/>
  <c r="A7" i="10"/>
  <c r="G7" i="10" s="1"/>
  <c r="B8" i="10"/>
  <c r="K7" i="10"/>
  <c r="L7" i="10" s="1"/>
  <c r="I7" i="10" s="1"/>
  <c r="K6" i="10"/>
  <c r="L6" i="10" s="1"/>
  <c r="I6" i="10" s="1"/>
  <c r="A6" i="9"/>
  <c r="G6" i="9" s="1"/>
  <c r="A7" i="9"/>
  <c r="G7" i="9" s="1"/>
  <c r="B8" i="9"/>
  <c r="K7" i="9"/>
  <c r="L7" i="9" s="1"/>
  <c r="I7" i="9" s="1"/>
  <c r="K6" i="9"/>
  <c r="L6" i="9" s="1"/>
  <c r="I6" i="9" s="1"/>
  <c r="K6" i="8"/>
  <c r="L6" i="8" s="1"/>
  <c r="I6" i="8" s="1"/>
  <c r="B7" i="8"/>
  <c r="A7" i="7"/>
  <c r="G7" i="7" s="1"/>
  <c r="B8" i="7"/>
  <c r="K7" i="7"/>
  <c r="L7" i="7" s="1"/>
  <c r="I7" i="7" s="1"/>
  <c r="K6" i="7"/>
  <c r="A6" i="7"/>
  <c r="G6" i="7" s="1"/>
  <c r="A7" i="6"/>
  <c r="G7" i="6" s="1"/>
  <c r="K7" i="6"/>
  <c r="L7" i="6" s="1"/>
  <c r="I7" i="6" s="1"/>
  <c r="B8" i="6"/>
  <c r="K6" i="6"/>
  <c r="L6" i="6" s="1"/>
  <c r="I6" i="6" s="1"/>
  <c r="A6" i="6"/>
  <c r="G6" i="6" s="1"/>
  <c r="P17" i="4"/>
  <c r="P29" i="4" s="1"/>
  <c r="O17" i="4"/>
  <c r="O29" i="4" s="1"/>
  <c r="D14" i="4" s="1"/>
  <c r="N8" i="5"/>
  <c r="N10" i="5"/>
  <c r="N11" i="5"/>
  <c r="N12" i="5"/>
  <c r="N13" i="5"/>
  <c r="N14" i="5"/>
  <c r="N15" i="5"/>
  <c r="N16" i="5"/>
  <c r="N17" i="5"/>
  <c r="N18" i="5"/>
  <c r="N19" i="5"/>
  <c r="N20" i="5"/>
  <c r="N21" i="5"/>
  <c r="N22" i="5"/>
  <c r="N24" i="5"/>
  <c r="N25" i="5"/>
  <c r="N26" i="5"/>
  <c r="N27" i="5"/>
  <c r="N28" i="5"/>
  <c r="N29" i="5"/>
  <c r="N30" i="5"/>
  <c r="N31" i="5"/>
  <c r="N32" i="5"/>
  <c r="N33" i="5"/>
  <c r="N34" i="5"/>
  <c r="N35" i="5"/>
  <c r="N36" i="5"/>
  <c r="N7" i="5"/>
  <c r="M7" i="5"/>
  <c r="M10" i="5"/>
  <c r="M12" i="5"/>
  <c r="M13" i="5"/>
  <c r="M14" i="5"/>
  <c r="M15" i="5"/>
  <c r="M16" i="5"/>
  <c r="M17" i="5"/>
  <c r="M18" i="5"/>
  <c r="M19" i="5"/>
  <c r="M20" i="5"/>
  <c r="M21" i="5"/>
  <c r="M23" i="5"/>
  <c r="M24" i="5"/>
  <c r="M25" i="5"/>
  <c r="M26" i="5"/>
  <c r="M27" i="5"/>
  <c r="M28" i="5"/>
  <c r="M29" i="5"/>
  <c r="M30" i="5"/>
  <c r="M31" i="5"/>
  <c r="M32" i="5"/>
  <c r="M33" i="5"/>
  <c r="M34" i="5"/>
  <c r="M35" i="5"/>
  <c r="M36" i="5"/>
  <c r="M6"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7" i="5"/>
  <c r="H8" i="5"/>
  <c r="H6" i="5"/>
  <c r="O7" i="14" l="1"/>
  <c r="O6" i="16"/>
  <c r="O7" i="16"/>
  <c r="A8" i="16"/>
  <c r="G8" i="16" s="1"/>
  <c r="B9" i="16"/>
  <c r="K8" i="16"/>
  <c r="O7" i="15"/>
  <c r="O6" i="15"/>
  <c r="A8" i="15"/>
  <c r="G8" i="15" s="1"/>
  <c r="K8" i="15"/>
  <c r="B9" i="15"/>
  <c r="O6" i="14"/>
  <c r="A8" i="14"/>
  <c r="G8" i="14" s="1"/>
  <c r="B9" i="14"/>
  <c r="K8" i="14"/>
  <c r="O6" i="13"/>
  <c r="O7" i="13"/>
  <c r="K8" i="13"/>
  <c r="A8" i="13"/>
  <c r="G8" i="13" s="1"/>
  <c r="B9" i="13"/>
  <c r="O6" i="12"/>
  <c r="O7" i="12"/>
  <c r="A8" i="12"/>
  <c r="G8" i="12" s="1"/>
  <c r="B9" i="12"/>
  <c r="K8" i="12"/>
  <c r="O6" i="11"/>
  <c r="O7" i="11"/>
  <c r="K8" i="11"/>
  <c r="A8" i="11"/>
  <c r="G8" i="11" s="1"/>
  <c r="B9" i="11"/>
  <c r="K8" i="10"/>
  <c r="A8" i="10"/>
  <c r="G8" i="10" s="1"/>
  <c r="B9" i="10"/>
  <c r="O7" i="10"/>
  <c r="O6" i="10"/>
  <c r="O7" i="9"/>
  <c r="O6" i="9"/>
  <c r="A8" i="9"/>
  <c r="G8" i="9" s="1"/>
  <c r="B9" i="9"/>
  <c r="K8" i="9"/>
  <c r="K7" i="8"/>
  <c r="A7" i="8"/>
  <c r="G7" i="8" s="1"/>
  <c r="B8" i="8"/>
  <c r="O6" i="8"/>
  <c r="O7" i="7"/>
  <c r="O6" i="7"/>
  <c r="L6" i="7"/>
  <c r="I6" i="7" s="1"/>
  <c r="K8" i="7"/>
  <c r="A8" i="7"/>
  <c r="G8" i="7" s="1"/>
  <c r="B9" i="7"/>
  <c r="O6" i="6"/>
  <c r="O7" i="6"/>
  <c r="A8" i="6"/>
  <c r="G8" i="6" s="1"/>
  <c r="K8" i="6"/>
  <c r="B9" i="6"/>
  <c r="B6" i="5"/>
  <c r="M5" i="4"/>
  <c r="A47" i="5"/>
  <c r="J18" i="4"/>
  <c r="J19" i="4"/>
  <c r="J20" i="4"/>
  <c r="J21" i="4"/>
  <c r="J22" i="4"/>
  <c r="J23" i="4"/>
  <c r="J24" i="4"/>
  <c r="J25" i="4"/>
  <c r="J26" i="4"/>
  <c r="J27" i="4"/>
  <c r="J28" i="4"/>
  <c r="J29" i="4"/>
  <c r="J17" i="4"/>
  <c r="K9" i="16" l="1"/>
  <c r="A9" i="16"/>
  <c r="G9" i="16" s="1"/>
  <c r="B10" i="16"/>
  <c r="O8" i="16"/>
  <c r="L8" i="16"/>
  <c r="I8" i="16" s="1"/>
  <c r="K9" i="15"/>
  <c r="A9" i="15"/>
  <c r="G9" i="15" s="1"/>
  <c r="B10" i="15"/>
  <c r="L8" i="15"/>
  <c r="I8" i="15" s="1"/>
  <c r="O8" i="15"/>
  <c r="K9" i="14"/>
  <c r="A9" i="14"/>
  <c r="G9" i="14" s="1"/>
  <c r="B10" i="14"/>
  <c r="O8" i="14"/>
  <c r="L8" i="14"/>
  <c r="I8" i="14" s="1"/>
  <c r="K9" i="13"/>
  <c r="A9" i="13"/>
  <c r="G9" i="13" s="1"/>
  <c r="B10" i="13"/>
  <c r="O8" i="13"/>
  <c r="L8" i="13"/>
  <c r="I8" i="13" s="1"/>
  <c r="K9" i="12"/>
  <c r="B10" i="12"/>
  <c r="A9" i="12"/>
  <c r="G9" i="12" s="1"/>
  <c r="L8" i="12"/>
  <c r="I8" i="12" s="1"/>
  <c r="O8" i="12"/>
  <c r="K9" i="11"/>
  <c r="A9" i="11"/>
  <c r="G9" i="11" s="1"/>
  <c r="B10" i="11"/>
  <c r="O8" i="11"/>
  <c r="L8" i="11"/>
  <c r="I8" i="11" s="1"/>
  <c r="K9" i="10"/>
  <c r="A9" i="10"/>
  <c r="G9" i="10" s="1"/>
  <c r="B10" i="10"/>
  <c r="O8" i="10"/>
  <c r="L8" i="10"/>
  <c r="I8" i="10" s="1"/>
  <c r="K9" i="9"/>
  <c r="A9" i="9"/>
  <c r="G9" i="9" s="1"/>
  <c r="B10" i="9"/>
  <c r="O8" i="9"/>
  <c r="L8" i="9"/>
  <c r="I8" i="9" s="1"/>
  <c r="K8" i="8"/>
  <c r="A8" i="8"/>
  <c r="G8" i="8" s="1"/>
  <c r="B9" i="8"/>
  <c r="L7" i="8"/>
  <c r="I7" i="8" s="1"/>
  <c r="O7" i="8"/>
  <c r="K9" i="7"/>
  <c r="B10" i="7"/>
  <c r="A9" i="7"/>
  <c r="G9" i="7" s="1"/>
  <c r="O8" i="7"/>
  <c r="L8" i="7"/>
  <c r="I8" i="7" s="1"/>
  <c r="K9" i="6"/>
  <c r="A9" i="6"/>
  <c r="G9" i="6" s="1"/>
  <c r="B10" i="6"/>
  <c r="O8" i="6"/>
  <c r="L8" i="6"/>
  <c r="I8" i="6" s="1"/>
  <c r="B7" i="5"/>
  <c r="A7" i="5" s="1"/>
  <c r="G7" i="5" s="1"/>
  <c r="K6" i="5"/>
  <c r="A6" i="5"/>
  <c r="G6" i="5" s="1"/>
  <c r="L9" i="16" l="1"/>
  <c r="I9" i="16" s="1"/>
  <c r="O9" i="16"/>
  <c r="K10" i="16"/>
  <c r="B11" i="16"/>
  <c r="A10" i="16"/>
  <c r="G10" i="16" s="1"/>
  <c r="K10" i="15"/>
  <c r="A10" i="15"/>
  <c r="G10" i="15" s="1"/>
  <c r="B11" i="15"/>
  <c r="L9" i="15"/>
  <c r="I9" i="15" s="1"/>
  <c r="O9" i="15"/>
  <c r="L9" i="14"/>
  <c r="I9" i="14" s="1"/>
  <c r="O9" i="14"/>
  <c r="B11" i="14"/>
  <c r="K10" i="14"/>
  <c r="A10" i="14"/>
  <c r="G10" i="14" s="1"/>
  <c r="B11" i="13"/>
  <c r="K10" i="13"/>
  <c r="A10" i="13"/>
  <c r="G10" i="13" s="1"/>
  <c r="L9" i="13"/>
  <c r="I9" i="13" s="1"/>
  <c r="O9" i="13"/>
  <c r="A10" i="12"/>
  <c r="G10" i="12" s="1"/>
  <c r="K10" i="12"/>
  <c r="B11" i="12"/>
  <c r="L9" i="12"/>
  <c r="I9" i="12" s="1"/>
  <c r="O9" i="12"/>
  <c r="K10" i="11"/>
  <c r="B11" i="11"/>
  <c r="A10" i="11"/>
  <c r="G10" i="11" s="1"/>
  <c r="L9" i="11"/>
  <c r="I9" i="11" s="1"/>
  <c r="O9" i="11"/>
  <c r="K10" i="10"/>
  <c r="B11" i="10"/>
  <c r="A10" i="10"/>
  <c r="G10" i="10" s="1"/>
  <c r="L9" i="10"/>
  <c r="I9" i="10" s="1"/>
  <c r="O9" i="10"/>
  <c r="B11" i="9"/>
  <c r="A10" i="9"/>
  <c r="G10" i="9" s="1"/>
  <c r="K10" i="9"/>
  <c r="L9" i="9"/>
  <c r="I9" i="9" s="1"/>
  <c r="O9" i="9"/>
  <c r="K9" i="8"/>
  <c r="A9" i="8"/>
  <c r="G9" i="8" s="1"/>
  <c r="B10" i="8"/>
  <c r="L8" i="8"/>
  <c r="I8" i="8" s="1"/>
  <c r="O8" i="8"/>
  <c r="K10" i="7"/>
  <c r="B11" i="7"/>
  <c r="A10" i="7"/>
  <c r="G10" i="7" s="1"/>
  <c r="L9" i="7"/>
  <c r="I9" i="7" s="1"/>
  <c r="O9" i="7"/>
  <c r="L9" i="6"/>
  <c r="I9" i="6" s="1"/>
  <c r="O9" i="6"/>
  <c r="B11" i="6"/>
  <c r="A10" i="6"/>
  <c r="G10" i="6" s="1"/>
  <c r="K10" i="6"/>
  <c r="O6" i="5"/>
  <c r="L6" i="5"/>
  <c r="B8" i="5"/>
  <c r="A8" i="5" s="1"/>
  <c r="G8" i="5" s="1"/>
  <c r="K7" i="5"/>
  <c r="L10" i="16" l="1"/>
  <c r="I10" i="16" s="1"/>
  <c r="O10" i="16"/>
  <c r="K11" i="16"/>
  <c r="A11" i="16"/>
  <c r="G11" i="16" s="1"/>
  <c r="B12" i="16"/>
  <c r="A11" i="15"/>
  <c r="G11" i="15" s="1"/>
  <c r="K11" i="15"/>
  <c r="B12" i="15"/>
  <c r="O10" i="15"/>
  <c r="L10" i="15"/>
  <c r="I10" i="15" s="1"/>
  <c r="L10" i="14"/>
  <c r="I10" i="14" s="1"/>
  <c r="O10" i="14"/>
  <c r="K11" i="14"/>
  <c r="A11" i="14"/>
  <c r="G11" i="14" s="1"/>
  <c r="B12" i="14"/>
  <c r="L10" i="13"/>
  <c r="I10" i="13" s="1"/>
  <c r="O10" i="13"/>
  <c r="B12" i="13"/>
  <c r="K11" i="13"/>
  <c r="A11" i="13"/>
  <c r="G11" i="13" s="1"/>
  <c r="K11" i="12"/>
  <c r="A11" i="12"/>
  <c r="G11" i="12" s="1"/>
  <c r="B12" i="12"/>
  <c r="L10" i="12"/>
  <c r="I10" i="12" s="1"/>
  <c r="O10" i="12"/>
  <c r="K11" i="11"/>
  <c r="A11" i="11"/>
  <c r="G11" i="11" s="1"/>
  <c r="B12" i="11"/>
  <c r="L10" i="11"/>
  <c r="I10" i="11" s="1"/>
  <c r="O10" i="11"/>
  <c r="B12" i="10"/>
  <c r="K11" i="10"/>
  <c r="A11" i="10"/>
  <c r="G11" i="10" s="1"/>
  <c r="L10" i="10"/>
  <c r="I10" i="10" s="1"/>
  <c r="O10" i="10"/>
  <c r="L10" i="9"/>
  <c r="I10" i="9" s="1"/>
  <c r="O10" i="9"/>
  <c r="B12" i="9"/>
  <c r="K11" i="9"/>
  <c r="A11" i="9"/>
  <c r="G11" i="9" s="1"/>
  <c r="K10" i="8"/>
  <c r="B11" i="8"/>
  <c r="A10" i="8"/>
  <c r="G10" i="8" s="1"/>
  <c r="L9" i="8"/>
  <c r="I9" i="8" s="1"/>
  <c r="O9" i="8"/>
  <c r="B12" i="7"/>
  <c r="K11" i="7"/>
  <c r="A11" i="7"/>
  <c r="G11" i="7" s="1"/>
  <c r="L10" i="7"/>
  <c r="I10" i="7" s="1"/>
  <c r="O10" i="7"/>
  <c r="L10" i="6"/>
  <c r="I10" i="6" s="1"/>
  <c r="O10" i="6"/>
  <c r="A11" i="6"/>
  <c r="G11" i="6" s="1"/>
  <c r="B12" i="6"/>
  <c r="K11" i="6"/>
  <c r="L7" i="5"/>
  <c r="I7" i="5" s="1"/>
  <c r="O7" i="5"/>
  <c r="I6" i="5"/>
  <c r="B9" i="5"/>
  <c r="K8" i="5"/>
  <c r="M8" i="5" s="1"/>
  <c r="L11" i="16" l="1"/>
  <c r="I11" i="16" s="1"/>
  <c r="O11" i="16"/>
  <c r="A12" i="16"/>
  <c r="G12" i="16" s="1"/>
  <c r="B13" i="16"/>
  <c r="K12" i="16"/>
  <c r="A12" i="15"/>
  <c r="G12" i="15" s="1"/>
  <c r="B13" i="15"/>
  <c r="K12" i="15"/>
  <c r="L11" i="15"/>
  <c r="I11" i="15" s="1"/>
  <c r="O11" i="15"/>
  <c r="A12" i="14"/>
  <c r="G12" i="14" s="1"/>
  <c r="B13" i="14"/>
  <c r="K12" i="14"/>
  <c r="L11" i="14"/>
  <c r="I11" i="14" s="1"/>
  <c r="O11" i="14"/>
  <c r="A12" i="13"/>
  <c r="G12" i="13" s="1"/>
  <c r="B13" i="13"/>
  <c r="K12" i="13"/>
  <c r="L11" i="13"/>
  <c r="I11" i="13" s="1"/>
  <c r="O11" i="13"/>
  <c r="A12" i="12"/>
  <c r="G12" i="12" s="1"/>
  <c r="B13" i="12"/>
  <c r="K12" i="12"/>
  <c r="L11" i="12"/>
  <c r="I11" i="12" s="1"/>
  <c r="O11" i="12"/>
  <c r="A12" i="11"/>
  <c r="G12" i="11" s="1"/>
  <c r="B13" i="11"/>
  <c r="K12" i="11"/>
  <c r="L11" i="11"/>
  <c r="I11" i="11" s="1"/>
  <c r="O11" i="11"/>
  <c r="L11" i="10"/>
  <c r="I11" i="10" s="1"/>
  <c r="O11" i="10"/>
  <c r="A12" i="10"/>
  <c r="G12" i="10" s="1"/>
  <c r="B13" i="10"/>
  <c r="K12" i="10"/>
  <c r="A12" i="9"/>
  <c r="G12" i="9" s="1"/>
  <c r="B13" i="9"/>
  <c r="K12" i="9"/>
  <c r="L11" i="9"/>
  <c r="I11" i="9" s="1"/>
  <c r="O11" i="9"/>
  <c r="A11" i="8"/>
  <c r="G11" i="8" s="1"/>
  <c r="K11" i="8"/>
  <c r="B12" i="8"/>
  <c r="L10" i="8"/>
  <c r="I10" i="8" s="1"/>
  <c r="O10" i="8"/>
  <c r="L11" i="7"/>
  <c r="I11" i="7" s="1"/>
  <c r="O11" i="7"/>
  <c r="A12" i="7"/>
  <c r="G12" i="7" s="1"/>
  <c r="B13" i="7"/>
  <c r="K12" i="7"/>
  <c r="A12" i="6"/>
  <c r="G12" i="6" s="1"/>
  <c r="K12" i="6"/>
  <c r="B13" i="6"/>
  <c r="L11" i="6"/>
  <c r="I11" i="6" s="1"/>
  <c r="O11" i="6"/>
  <c r="A9" i="5"/>
  <c r="G9" i="5" s="1"/>
  <c r="O8" i="5"/>
  <c r="L8" i="5"/>
  <c r="B10" i="5"/>
  <c r="A10" i="5" s="1"/>
  <c r="G10" i="5" s="1"/>
  <c r="K9" i="5"/>
  <c r="M9" i="5" s="1"/>
  <c r="L12" i="16" l="1"/>
  <c r="I12" i="16" s="1"/>
  <c r="O12" i="16"/>
  <c r="A13" i="16"/>
  <c r="G13" i="16" s="1"/>
  <c r="B14" i="16"/>
  <c r="K13" i="16"/>
  <c r="L12" i="15"/>
  <c r="I12" i="15" s="1"/>
  <c r="O12" i="15"/>
  <c r="A13" i="15"/>
  <c r="G13" i="15" s="1"/>
  <c r="B14" i="15"/>
  <c r="K13" i="15"/>
  <c r="L12" i="14"/>
  <c r="I12" i="14" s="1"/>
  <c r="O12" i="14"/>
  <c r="A13" i="14"/>
  <c r="G13" i="14" s="1"/>
  <c r="B14" i="14"/>
  <c r="K13" i="14"/>
  <c r="L12" i="13"/>
  <c r="I12" i="13" s="1"/>
  <c r="O12" i="13"/>
  <c r="K13" i="13"/>
  <c r="A13" i="13"/>
  <c r="G13" i="13" s="1"/>
  <c r="B14" i="13"/>
  <c r="L12" i="12"/>
  <c r="I12" i="12" s="1"/>
  <c r="O12" i="12"/>
  <c r="A13" i="12"/>
  <c r="G13" i="12" s="1"/>
  <c r="B14" i="12"/>
  <c r="K13" i="12"/>
  <c r="L12" i="11"/>
  <c r="I12" i="11" s="1"/>
  <c r="O12" i="11"/>
  <c r="K13" i="11"/>
  <c r="A13" i="11"/>
  <c r="G13" i="11" s="1"/>
  <c r="B14" i="11"/>
  <c r="L12" i="10"/>
  <c r="I12" i="10" s="1"/>
  <c r="O12" i="10"/>
  <c r="A13" i="10"/>
  <c r="G13" i="10" s="1"/>
  <c r="B14" i="10"/>
  <c r="K13" i="10"/>
  <c r="L12" i="9"/>
  <c r="I12" i="9" s="1"/>
  <c r="O12" i="9"/>
  <c r="A13" i="9"/>
  <c r="G13" i="9" s="1"/>
  <c r="K13" i="9"/>
  <c r="B14" i="9"/>
  <c r="A12" i="8"/>
  <c r="G12" i="8" s="1"/>
  <c r="B13" i="8"/>
  <c r="K12" i="8"/>
  <c r="L11" i="8"/>
  <c r="I11" i="8" s="1"/>
  <c r="O11" i="8"/>
  <c r="L12" i="7"/>
  <c r="I12" i="7" s="1"/>
  <c r="O12" i="7"/>
  <c r="A13" i="7"/>
  <c r="G13" i="7" s="1"/>
  <c r="B14" i="7"/>
  <c r="K13" i="7"/>
  <c r="A13" i="6"/>
  <c r="G13" i="6" s="1"/>
  <c r="K13" i="6"/>
  <c r="B14" i="6"/>
  <c r="L12" i="6"/>
  <c r="I12" i="6" s="1"/>
  <c r="O12" i="6"/>
  <c r="N9" i="5"/>
  <c r="L9" i="5"/>
  <c r="I9" i="5" s="1"/>
  <c r="O9" i="5"/>
  <c r="I8" i="5"/>
  <c r="B11" i="5"/>
  <c r="A11" i="5" s="1"/>
  <c r="G11" i="5" s="1"/>
  <c r="K10" i="5"/>
  <c r="A14" i="16" l="1"/>
  <c r="G14" i="16" s="1"/>
  <c r="B15" i="16"/>
  <c r="K14" i="16"/>
  <c r="L13" i="16"/>
  <c r="I13" i="16" s="1"/>
  <c r="O13" i="16"/>
  <c r="L13" i="15"/>
  <c r="I13" i="15" s="1"/>
  <c r="O13" i="15"/>
  <c r="A14" i="15"/>
  <c r="G14" i="15" s="1"/>
  <c r="B15" i="15"/>
  <c r="K14" i="15"/>
  <c r="A14" i="14"/>
  <c r="G14" i="14" s="1"/>
  <c r="B15" i="14"/>
  <c r="K14" i="14"/>
  <c r="L13" i="14"/>
  <c r="I13" i="14" s="1"/>
  <c r="O13" i="14"/>
  <c r="A14" i="13"/>
  <c r="G14" i="13" s="1"/>
  <c r="B15" i="13"/>
  <c r="K14" i="13"/>
  <c r="L13" i="13"/>
  <c r="I13" i="13" s="1"/>
  <c r="O13" i="13"/>
  <c r="L13" i="12"/>
  <c r="I13" i="12" s="1"/>
  <c r="O13" i="12"/>
  <c r="A14" i="12"/>
  <c r="G14" i="12" s="1"/>
  <c r="B15" i="12"/>
  <c r="K14" i="12"/>
  <c r="L13" i="11"/>
  <c r="I13" i="11" s="1"/>
  <c r="O13" i="11"/>
  <c r="A14" i="11"/>
  <c r="G14" i="11" s="1"/>
  <c r="B15" i="11"/>
  <c r="K14" i="11"/>
  <c r="A14" i="10"/>
  <c r="G14" i="10" s="1"/>
  <c r="B15" i="10"/>
  <c r="K14" i="10"/>
  <c r="L13" i="10"/>
  <c r="I13" i="10" s="1"/>
  <c r="O13" i="10"/>
  <c r="L13" i="9"/>
  <c r="I13" i="9" s="1"/>
  <c r="O13" i="9"/>
  <c r="A14" i="9"/>
  <c r="G14" i="9" s="1"/>
  <c r="B15" i="9"/>
  <c r="K14" i="9"/>
  <c r="L12" i="8"/>
  <c r="I12" i="8" s="1"/>
  <c r="O12" i="8"/>
  <c r="A13" i="8"/>
  <c r="G13" i="8" s="1"/>
  <c r="B14" i="8"/>
  <c r="K13" i="8"/>
  <c r="A14" i="7"/>
  <c r="G14" i="7" s="1"/>
  <c r="B15" i="7"/>
  <c r="K14" i="7"/>
  <c r="L13" i="7"/>
  <c r="I13" i="7" s="1"/>
  <c r="O13" i="7"/>
  <c r="A14" i="6"/>
  <c r="G14" i="6" s="1"/>
  <c r="K14" i="6"/>
  <c r="B15" i="6"/>
  <c r="L13" i="6"/>
  <c r="I13" i="6" s="1"/>
  <c r="O13" i="6"/>
  <c r="L10" i="5"/>
  <c r="O10" i="5"/>
  <c r="B12" i="5"/>
  <c r="A12" i="5" s="1"/>
  <c r="G12" i="5" s="1"/>
  <c r="K11" i="5"/>
  <c r="M11" i="5" s="1"/>
  <c r="O14" i="16" l="1"/>
  <c r="L14" i="16"/>
  <c r="I14" i="16" s="1"/>
  <c r="K15" i="16"/>
  <c r="A15" i="16"/>
  <c r="G15" i="16" s="1"/>
  <c r="B16" i="16"/>
  <c r="L14" i="15"/>
  <c r="I14" i="15" s="1"/>
  <c r="O14" i="15"/>
  <c r="K15" i="15"/>
  <c r="A15" i="15"/>
  <c r="G15" i="15" s="1"/>
  <c r="B16" i="15"/>
  <c r="O14" i="14"/>
  <c r="L14" i="14"/>
  <c r="I14" i="14" s="1"/>
  <c r="K15" i="14"/>
  <c r="A15" i="14"/>
  <c r="G15" i="14" s="1"/>
  <c r="B16" i="14"/>
  <c r="O14" i="13"/>
  <c r="L14" i="13"/>
  <c r="I14" i="13" s="1"/>
  <c r="K15" i="13"/>
  <c r="A15" i="13"/>
  <c r="G15" i="13" s="1"/>
  <c r="B16" i="13"/>
  <c r="L14" i="12"/>
  <c r="I14" i="12" s="1"/>
  <c r="O14" i="12"/>
  <c r="K15" i="12"/>
  <c r="B16" i="12"/>
  <c r="A15" i="12"/>
  <c r="G15" i="12" s="1"/>
  <c r="O14" i="11"/>
  <c r="L14" i="11"/>
  <c r="I14" i="11" s="1"/>
  <c r="K15" i="11"/>
  <c r="A15" i="11"/>
  <c r="G15" i="11" s="1"/>
  <c r="B16" i="11"/>
  <c r="O14" i="10"/>
  <c r="L14" i="10"/>
  <c r="I14" i="10" s="1"/>
  <c r="K15" i="10"/>
  <c r="A15" i="10"/>
  <c r="G15" i="10" s="1"/>
  <c r="B16" i="10"/>
  <c r="K15" i="9"/>
  <c r="A15" i="9"/>
  <c r="G15" i="9" s="1"/>
  <c r="B16" i="9"/>
  <c r="O14" i="9"/>
  <c r="L14" i="9"/>
  <c r="I14" i="9" s="1"/>
  <c r="L13" i="8"/>
  <c r="I13" i="8" s="1"/>
  <c r="O13" i="8"/>
  <c r="A14" i="8"/>
  <c r="G14" i="8" s="1"/>
  <c r="B15" i="8"/>
  <c r="K14" i="8"/>
  <c r="L14" i="7"/>
  <c r="I14" i="7" s="1"/>
  <c r="O14" i="7"/>
  <c r="K15" i="7"/>
  <c r="A15" i="7"/>
  <c r="G15" i="7" s="1"/>
  <c r="B16" i="7"/>
  <c r="A15" i="6"/>
  <c r="G15" i="6" s="1"/>
  <c r="K15" i="6"/>
  <c r="B16" i="6"/>
  <c r="L14" i="6"/>
  <c r="I14" i="6" s="1"/>
  <c r="O14" i="6"/>
  <c r="L11" i="5"/>
  <c r="I11" i="5" s="1"/>
  <c r="O11" i="5"/>
  <c r="I10" i="5"/>
  <c r="B13" i="5"/>
  <c r="A13" i="5" s="1"/>
  <c r="G13" i="5" s="1"/>
  <c r="K12" i="5"/>
  <c r="L15" i="16" l="1"/>
  <c r="I15" i="16" s="1"/>
  <c r="O15" i="16"/>
  <c r="K16" i="16"/>
  <c r="B17" i="16"/>
  <c r="A16" i="16"/>
  <c r="G16" i="16" s="1"/>
  <c r="K16" i="15"/>
  <c r="A16" i="15"/>
  <c r="G16" i="15" s="1"/>
  <c r="B17" i="15"/>
  <c r="L15" i="15"/>
  <c r="I15" i="15" s="1"/>
  <c r="O15" i="15"/>
  <c r="K16" i="14"/>
  <c r="B17" i="14"/>
  <c r="A16" i="14"/>
  <c r="G16" i="14" s="1"/>
  <c r="L15" i="14"/>
  <c r="I15" i="14" s="1"/>
  <c r="O15" i="14"/>
  <c r="L15" i="13"/>
  <c r="I15" i="13" s="1"/>
  <c r="O15" i="13"/>
  <c r="B17" i="13"/>
  <c r="K16" i="13"/>
  <c r="A16" i="13"/>
  <c r="G16" i="13" s="1"/>
  <c r="L15" i="12"/>
  <c r="I15" i="12" s="1"/>
  <c r="O15" i="12"/>
  <c r="A16" i="12"/>
  <c r="G16" i="12" s="1"/>
  <c r="K16" i="12"/>
  <c r="B17" i="12"/>
  <c r="L15" i="11"/>
  <c r="I15" i="11" s="1"/>
  <c r="O15" i="11"/>
  <c r="B17" i="11"/>
  <c r="K16" i="11"/>
  <c r="A16" i="11"/>
  <c r="G16" i="11" s="1"/>
  <c r="L15" i="10"/>
  <c r="I15" i="10" s="1"/>
  <c r="O15" i="10"/>
  <c r="K16" i="10"/>
  <c r="B17" i="10"/>
  <c r="A16" i="10"/>
  <c r="G16" i="10" s="1"/>
  <c r="B17" i="9"/>
  <c r="K16" i="9"/>
  <c r="A16" i="9"/>
  <c r="G16" i="9" s="1"/>
  <c r="L15" i="9"/>
  <c r="I15" i="9" s="1"/>
  <c r="O15" i="9"/>
  <c r="O14" i="8"/>
  <c r="L14" i="8"/>
  <c r="I14" i="8" s="1"/>
  <c r="K15" i="8"/>
  <c r="A15" i="8"/>
  <c r="G15" i="8" s="1"/>
  <c r="B16" i="8"/>
  <c r="B17" i="7"/>
  <c r="K16" i="7"/>
  <c r="A16" i="7"/>
  <c r="G16" i="7" s="1"/>
  <c r="L15" i="7"/>
  <c r="I15" i="7" s="1"/>
  <c r="O15" i="7"/>
  <c r="B17" i="6"/>
  <c r="A16" i="6"/>
  <c r="G16" i="6" s="1"/>
  <c r="K16" i="6"/>
  <c r="L15" i="6"/>
  <c r="I15" i="6" s="1"/>
  <c r="O15" i="6"/>
  <c r="L12" i="5"/>
  <c r="O12" i="5"/>
  <c r="B14" i="5"/>
  <c r="A14" i="5" s="1"/>
  <c r="G14" i="5" s="1"/>
  <c r="K13" i="5"/>
  <c r="K17" i="16" l="1"/>
  <c r="A17" i="16"/>
  <c r="G17" i="16" s="1"/>
  <c r="B18" i="16"/>
  <c r="L16" i="16"/>
  <c r="I16" i="16" s="1"/>
  <c r="O16" i="16"/>
  <c r="K17" i="15"/>
  <c r="A17" i="15"/>
  <c r="G17" i="15" s="1"/>
  <c r="B18" i="15"/>
  <c r="L16" i="15"/>
  <c r="I16" i="15" s="1"/>
  <c r="O16" i="15"/>
  <c r="K17" i="14"/>
  <c r="A17" i="14"/>
  <c r="G17" i="14" s="1"/>
  <c r="B18" i="14"/>
  <c r="L16" i="14"/>
  <c r="I16" i="14" s="1"/>
  <c r="O16" i="14"/>
  <c r="K17" i="13"/>
  <c r="B18" i="13"/>
  <c r="A17" i="13"/>
  <c r="G17" i="13" s="1"/>
  <c r="O16" i="13"/>
  <c r="L16" i="13"/>
  <c r="I16" i="13" s="1"/>
  <c r="K17" i="12"/>
  <c r="A17" i="12"/>
  <c r="G17" i="12" s="1"/>
  <c r="B18" i="12"/>
  <c r="L16" i="12"/>
  <c r="I16" i="12" s="1"/>
  <c r="O16" i="12"/>
  <c r="L16" i="11"/>
  <c r="I16" i="11" s="1"/>
  <c r="O16" i="11"/>
  <c r="B18" i="11"/>
  <c r="K17" i="11"/>
  <c r="A17" i="11"/>
  <c r="G17" i="11" s="1"/>
  <c r="O16" i="10"/>
  <c r="L16" i="10"/>
  <c r="I16" i="10" s="1"/>
  <c r="K17" i="10"/>
  <c r="B18" i="10"/>
  <c r="A17" i="10"/>
  <c r="G17" i="10" s="1"/>
  <c r="L16" i="9"/>
  <c r="I16" i="9" s="1"/>
  <c r="O16" i="9"/>
  <c r="B18" i="9"/>
  <c r="K17" i="9"/>
  <c r="A17" i="9"/>
  <c r="G17" i="9" s="1"/>
  <c r="K16" i="8"/>
  <c r="A16" i="8"/>
  <c r="G16" i="8" s="1"/>
  <c r="B17" i="8"/>
  <c r="L15" i="8"/>
  <c r="I15" i="8" s="1"/>
  <c r="O15" i="8"/>
  <c r="O16" i="7"/>
  <c r="L16" i="7"/>
  <c r="I16" i="7" s="1"/>
  <c r="K17" i="7"/>
  <c r="B18" i="7"/>
  <c r="A17" i="7"/>
  <c r="G17" i="7" s="1"/>
  <c r="L16" i="6"/>
  <c r="I16" i="6" s="1"/>
  <c r="O16" i="6"/>
  <c r="A17" i="6"/>
  <c r="G17" i="6" s="1"/>
  <c r="B18" i="6"/>
  <c r="K17" i="6"/>
  <c r="L13" i="5"/>
  <c r="I13" i="5" s="1"/>
  <c r="O13" i="5"/>
  <c r="I12" i="5"/>
  <c r="B15" i="5"/>
  <c r="A15" i="5" s="1"/>
  <c r="G15" i="5" s="1"/>
  <c r="K14" i="5"/>
  <c r="A18" i="16" l="1"/>
  <c r="G18" i="16" s="1"/>
  <c r="B19" i="16"/>
  <c r="K18" i="16"/>
  <c r="L17" i="16"/>
  <c r="I17" i="16" s="1"/>
  <c r="O17" i="16"/>
  <c r="A18" i="15"/>
  <c r="G18" i="15" s="1"/>
  <c r="B19" i="15"/>
  <c r="K18" i="15"/>
  <c r="L17" i="15"/>
  <c r="I17" i="15" s="1"/>
  <c r="O17" i="15"/>
  <c r="A18" i="14"/>
  <c r="G18" i="14" s="1"/>
  <c r="B19" i="14"/>
  <c r="K18" i="14"/>
  <c r="L17" i="14"/>
  <c r="I17" i="14" s="1"/>
  <c r="O17" i="14"/>
  <c r="A18" i="13"/>
  <c r="G18" i="13" s="1"/>
  <c r="B19" i="13"/>
  <c r="K18" i="13"/>
  <c r="L17" i="13"/>
  <c r="I17" i="13" s="1"/>
  <c r="O17" i="13"/>
  <c r="A18" i="12"/>
  <c r="G18" i="12" s="1"/>
  <c r="B19" i="12"/>
  <c r="K18" i="12"/>
  <c r="L17" i="12"/>
  <c r="I17" i="12" s="1"/>
  <c r="O17" i="12"/>
  <c r="L17" i="11"/>
  <c r="I17" i="11" s="1"/>
  <c r="O17" i="11"/>
  <c r="A18" i="11"/>
  <c r="G18" i="11" s="1"/>
  <c r="B19" i="11"/>
  <c r="K18" i="11"/>
  <c r="L17" i="10"/>
  <c r="I17" i="10" s="1"/>
  <c r="O17" i="10"/>
  <c r="A18" i="10"/>
  <c r="G18" i="10" s="1"/>
  <c r="B19" i="10"/>
  <c r="K18" i="10"/>
  <c r="L17" i="9"/>
  <c r="I17" i="9" s="1"/>
  <c r="O17" i="9"/>
  <c r="A18" i="9"/>
  <c r="G18" i="9" s="1"/>
  <c r="B19" i="9"/>
  <c r="K18" i="9"/>
  <c r="A17" i="8"/>
  <c r="G17" i="8" s="1"/>
  <c r="K17" i="8"/>
  <c r="B18" i="8"/>
  <c r="O16" i="8"/>
  <c r="L16" i="8"/>
  <c r="I16" i="8" s="1"/>
  <c r="A18" i="7"/>
  <c r="G18" i="7" s="1"/>
  <c r="B19" i="7"/>
  <c r="K18" i="7"/>
  <c r="L17" i="7"/>
  <c r="I17" i="7" s="1"/>
  <c r="O17" i="7"/>
  <c r="L17" i="6"/>
  <c r="I17" i="6" s="1"/>
  <c r="O17" i="6"/>
  <c r="A18" i="6"/>
  <c r="G18" i="6" s="1"/>
  <c r="B19" i="6"/>
  <c r="K18" i="6"/>
  <c r="L14" i="5"/>
  <c r="O14" i="5"/>
  <c r="B16" i="5"/>
  <c r="A16" i="5" s="1"/>
  <c r="G16" i="5" s="1"/>
  <c r="K15" i="5"/>
  <c r="L18" i="16" l="1"/>
  <c r="I18" i="16" s="1"/>
  <c r="O18" i="16"/>
  <c r="A19" i="16"/>
  <c r="G19" i="16" s="1"/>
  <c r="B20" i="16"/>
  <c r="K19" i="16"/>
  <c r="L18" i="15"/>
  <c r="I18" i="15" s="1"/>
  <c r="O18" i="15"/>
  <c r="A19" i="15"/>
  <c r="G19" i="15" s="1"/>
  <c r="B20" i="15"/>
  <c r="K19" i="15"/>
  <c r="L18" i="14"/>
  <c r="I18" i="14" s="1"/>
  <c r="O18" i="14"/>
  <c r="A19" i="14"/>
  <c r="G19" i="14" s="1"/>
  <c r="B20" i="14"/>
  <c r="K19" i="14"/>
  <c r="L18" i="13"/>
  <c r="I18" i="13" s="1"/>
  <c r="O18" i="13"/>
  <c r="A19" i="13"/>
  <c r="G19" i="13" s="1"/>
  <c r="B20" i="13"/>
  <c r="K19" i="13"/>
  <c r="L18" i="12"/>
  <c r="I18" i="12" s="1"/>
  <c r="O18" i="12"/>
  <c r="A19" i="12"/>
  <c r="G19" i="12" s="1"/>
  <c r="B20" i="12"/>
  <c r="K19" i="12"/>
  <c r="L18" i="11"/>
  <c r="I18" i="11" s="1"/>
  <c r="O18" i="11"/>
  <c r="A19" i="11"/>
  <c r="G19" i="11" s="1"/>
  <c r="B20" i="11"/>
  <c r="K19" i="11"/>
  <c r="L18" i="10"/>
  <c r="I18" i="10" s="1"/>
  <c r="O18" i="10"/>
  <c r="K19" i="10"/>
  <c r="A19" i="10"/>
  <c r="G19" i="10" s="1"/>
  <c r="B20" i="10"/>
  <c r="L18" i="9"/>
  <c r="I18" i="9" s="1"/>
  <c r="O18" i="9"/>
  <c r="A19" i="9"/>
  <c r="G19" i="9" s="1"/>
  <c r="B20" i="9"/>
  <c r="K19" i="9"/>
  <c r="A18" i="8"/>
  <c r="G18" i="8" s="1"/>
  <c r="B19" i="8"/>
  <c r="K18" i="8"/>
  <c r="L17" i="8"/>
  <c r="I17" i="8" s="1"/>
  <c r="O17" i="8"/>
  <c r="L18" i="7"/>
  <c r="I18" i="7" s="1"/>
  <c r="O18" i="7"/>
  <c r="A19" i="7"/>
  <c r="G19" i="7" s="1"/>
  <c r="B20" i="7"/>
  <c r="K19" i="7"/>
  <c r="K19" i="6"/>
  <c r="A19" i="6"/>
  <c r="G19" i="6" s="1"/>
  <c r="B20" i="6"/>
  <c r="L18" i="6"/>
  <c r="I18" i="6" s="1"/>
  <c r="O18" i="6"/>
  <c r="L15" i="5"/>
  <c r="I15" i="5" s="1"/>
  <c r="O15" i="5"/>
  <c r="I14" i="5"/>
  <c r="B17" i="5"/>
  <c r="A17" i="5" s="1"/>
  <c r="G17" i="5" s="1"/>
  <c r="K16" i="5"/>
  <c r="L19" i="16" l="1"/>
  <c r="I19" i="16" s="1"/>
  <c r="O19" i="16"/>
  <c r="A20" i="16"/>
  <c r="G20" i="16" s="1"/>
  <c r="B21" i="16"/>
  <c r="K20" i="16"/>
  <c r="L19" i="15"/>
  <c r="I19" i="15" s="1"/>
  <c r="O19" i="15"/>
  <c r="A20" i="15"/>
  <c r="G20" i="15" s="1"/>
  <c r="B21" i="15"/>
  <c r="K20" i="15"/>
  <c r="L19" i="14"/>
  <c r="I19" i="14" s="1"/>
  <c r="O19" i="14"/>
  <c r="A20" i="14"/>
  <c r="G20" i="14" s="1"/>
  <c r="B21" i="14"/>
  <c r="K20" i="14"/>
  <c r="A20" i="13"/>
  <c r="G20" i="13" s="1"/>
  <c r="B21" i="13"/>
  <c r="K20" i="13"/>
  <c r="L19" i="13"/>
  <c r="I19" i="13" s="1"/>
  <c r="O19" i="13"/>
  <c r="L19" i="12"/>
  <c r="I19" i="12" s="1"/>
  <c r="O19" i="12"/>
  <c r="A20" i="12"/>
  <c r="G20" i="12" s="1"/>
  <c r="B21" i="12"/>
  <c r="K20" i="12"/>
  <c r="L19" i="11"/>
  <c r="I19" i="11" s="1"/>
  <c r="O19" i="11"/>
  <c r="A20" i="11"/>
  <c r="G20" i="11" s="1"/>
  <c r="K20" i="11"/>
  <c r="B21" i="11"/>
  <c r="L19" i="10"/>
  <c r="I19" i="10" s="1"/>
  <c r="O19" i="10"/>
  <c r="K20" i="10"/>
  <c r="A20" i="10"/>
  <c r="G20" i="10" s="1"/>
  <c r="B21" i="10"/>
  <c r="K20" i="9"/>
  <c r="A20" i="9"/>
  <c r="G20" i="9" s="1"/>
  <c r="B21" i="9"/>
  <c r="L19" i="9"/>
  <c r="I19" i="9" s="1"/>
  <c r="O19" i="9"/>
  <c r="L18" i="8"/>
  <c r="I18" i="8" s="1"/>
  <c r="O18" i="8"/>
  <c r="A19" i="8"/>
  <c r="G19" i="8" s="1"/>
  <c r="B20" i="8"/>
  <c r="K19" i="8"/>
  <c r="L19" i="7"/>
  <c r="I19" i="7" s="1"/>
  <c r="O19" i="7"/>
  <c r="K20" i="7"/>
  <c r="A20" i="7"/>
  <c r="G20" i="7" s="1"/>
  <c r="B21" i="7"/>
  <c r="A20" i="6"/>
  <c r="G20" i="6" s="1"/>
  <c r="K20" i="6"/>
  <c r="B21" i="6"/>
  <c r="L19" i="6"/>
  <c r="I19" i="6" s="1"/>
  <c r="O19" i="6"/>
  <c r="L16" i="5"/>
  <c r="I16" i="5" s="1"/>
  <c r="O16" i="5"/>
  <c r="B18" i="5"/>
  <c r="A18" i="5" s="1"/>
  <c r="G18" i="5" s="1"/>
  <c r="K17" i="5"/>
  <c r="O20" i="16" l="1"/>
  <c r="L20" i="16"/>
  <c r="I20" i="16" s="1"/>
  <c r="K21" i="16"/>
  <c r="A21" i="16"/>
  <c r="G21" i="16" s="1"/>
  <c r="B22" i="16"/>
  <c r="L20" i="15"/>
  <c r="I20" i="15" s="1"/>
  <c r="O20" i="15"/>
  <c r="K21" i="15"/>
  <c r="A21" i="15"/>
  <c r="G21" i="15" s="1"/>
  <c r="B22" i="15"/>
  <c r="O20" i="14"/>
  <c r="L20" i="14"/>
  <c r="I20" i="14" s="1"/>
  <c r="K21" i="14"/>
  <c r="A21" i="14"/>
  <c r="G21" i="14" s="1"/>
  <c r="B22" i="14"/>
  <c r="O20" i="13"/>
  <c r="L20" i="13"/>
  <c r="I20" i="13" s="1"/>
  <c r="K21" i="13"/>
  <c r="A21" i="13"/>
  <c r="G21" i="13" s="1"/>
  <c r="B22" i="13"/>
  <c r="O20" i="12"/>
  <c r="L20" i="12"/>
  <c r="I20" i="12" s="1"/>
  <c r="K21" i="12"/>
  <c r="A21" i="12"/>
  <c r="G21" i="12" s="1"/>
  <c r="B22" i="12"/>
  <c r="O20" i="11"/>
  <c r="L20" i="11"/>
  <c r="I20" i="11" s="1"/>
  <c r="K21" i="11"/>
  <c r="A21" i="11"/>
  <c r="G21" i="11" s="1"/>
  <c r="B22" i="11"/>
  <c r="K21" i="10"/>
  <c r="A21" i="10"/>
  <c r="G21" i="10" s="1"/>
  <c r="B22" i="10"/>
  <c r="O20" i="10"/>
  <c r="L20" i="10"/>
  <c r="I20" i="10" s="1"/>
  <c r="K21" i="9"/>
  <c r="A21" i="9"/>
  <c r="G21" i="9" s="1"/>
  <c r="B22" i="9"/>
  <c r="O20" i="9"/>
  <c r="L20" i="9"/>
  <c r="I20" i="9" s="1"/>
  <c r="L19" i="8"/>
  <c r="I19" i="8" s="1"/>
  <c r="O19" i="8"/>
  <c r="A20" i="8"/>
  <c r="G20" i="8" s="1"/>
  <c r="B21" i="8"/>
  <c r="K20" i="8"/>
  <c r="K21" i="7"/>
  <c r="A21" i="7"/>
  <c r="G21" i="7" s="1"/>
  <c r="B22" i="7"/>
  <c r="L20" i="7"/>
  <c r="I20" i="7" s="1"/>
  <c r="O20" i="7"/>
  <c r="A21" i="6"/>
  <c r="G21" i="6" s="1"/>
  <c r="K21" i="6"/>
  <c r="B22" i="6"/>
  <c r="L20" i="6"/>
  <c r="I20" i="6" s="1"/>
  <c r="O20" i="6"/>
  <c r="L17" i="5"/>
  <c r="I17" i="5" s="1"/>
  <c r="O17" i="5"/>
  <c r="B19" i="5"/>
  <c r="A19" i="5" s="1"/>
  <c r="G19" i="5" s="1"/>
  <c r="K18" i="5"/>
  <c r="K22" i="16" l="1"/>
  <c r="B23" i="16"/>
  <c r="A22" i="16"/>
  <c r="G22" i="16" s="1"/>
  <c r="L21" i="16"/>
  <c r="I21" i="16" s="1"/>
  <c r="O21" i="16"/>
  <c r="L21" i="15"/>
  <c r="I21" i="15" s="1"/>
  <c r="O21" i="15"/>
  <c r="K22" i="15"/>
  <c r="A22" i="15"/>
  <c r="G22" i="15" s="1"/>
  <c r="B23" i="15"/>
  <c r="K22" i="14"/>
  <c r="A22" i="14"/>
  <c r="G22" i="14" s="1"/>
  <c r="B23" i="14"/>
  <c r="L21" i="14"/>
  <c r="I21" i="14" s="1"/>
  <c r="O21" i="14"/>
  <c r="K22" i="13"/>
  <c r="B23" i="13"/>
  <c r="A22" i="13"/>
  <c r="G22" i="13" s="1"/>
  <c r="L21" i="13"/>
  <c r="I21" i="13" s="1"/>
  <c r="O21" i="13"/>
  <c r="A22" i="12"/>
  <c r="G22" i="12" s="1"/>
  <c r="K22" i="12"/>
  <c r="B23" i="12"/>
  <c r="L21" i="12"/>
  <c r="I21" i="12" s="1"/>
  <c r="O21" i="12"/>
  <c r="K22" i="11"/>
  <c r="B23" i="11"/>
  <c r="A22" i="11"/>
  <c r="G22" i="11" s="1"/>
  <c r="L21" i="11"/>
  <c r="I21" i="11" s="1"/>
  <c r="O21" i="11"/>
  <c r="K22" i="10"/>
  <c r="B23" i="10"/>
  <c r="A22" i="10"/>
  <c r="G22" i="10" s="1"/>
  <c r="L21" i="10"/>
  <c r="I21" i="10" s="1"/>
  <c r="O21" i="10"/>
  <c r="K22" i="9"/>
  <c r="A22" i="9"/>
  <c r="G22" i="9" s="1"/>
  <c r="B23" i="9"/>
  <c r="L21" i="9"/>
  <c r="I21" i="9" s="1"/>
  <c r="O21" i="9"/>
  <c r="L20" i="8"/>
  <c r="I20" i="8" s="1"/>
  <c r="O20" i="8"/>
  <c r="K21" i="8"/>
  <c r="A21" i="8"/>
  <c r="G21" i="8" s="1"/>
  <c r="B22" i="8"/>
  <c r="K22" i="7"/>
  <c r="B23" i="7"/>
  <c r="A22" i="7"/>
  <c r="G22" i="7" s="1"/>
  <c r="L21" i="7"/>
  <c r="I21" i="7" s="1"/>
  <c r="O21" i="7"/>
  <c r="A22" i="6"/>
  <c r="G22" i="6" s="1"/>
  <c r="B23" i="6"/>
  <c r="K22" i="6"/>
  <c r="L21" i="6"/>
  <c r="I21" i="6" s="1"/>
  <c r="O21" i="6"/>
  <c r="L18" i="5"/>
  <c r="I18" i="5" s="1"/>
  <c r="O18" i="5"/>
  <c r="B20" i="5"/>
  <c r="A20" i="5" s="1"/>
  <c r="G20" i="5" s="1"/>
  <c r="K19" i="5"/>
  <c r="K23" i="16" l="1"/>
  <c r="A23" i="16"/>
  <c r="G23" i="16" s="1"/>
  <c r="B24" i="16"/>
  <c r="L22" i="16"/>
  <c r="I22" i="16" s="1"/>
  <c r="O22" i="16"/>
  <c r="B24" i="15"/>
  <c r="K23" i="15"/>
  <c r="A23" i="15"/>
  <c r="G23" i="15" s="1"/>
  <c r="O22" i="15"/>
  <c r="L22" i="15"/>
  <c r="I22" i="15" s="1"/>
  <c r="K23" i="14"/>
  <c r="A23" i="14"/>
  <c r="G23" i="14" s="1"/>
  <c r="B24" i="14"/>
  <c r="L22" i="14"/>
  <c r="I22" i="14" s="1"/>
  <c r="O22" i="14"/>
  <c r="B24" i="13"/>
  <c r="K23" i="13"/>
  <c r="A23" i="13"/>
  <c r="G23" i="13" s="1"/>
  <c r="L22" i="13"/>
  <c r="I22" i="13" s="1"/>
  <c r="O22" i="13"/>
  <c r="K23" i="12"/>
  <c r="A23" i="12"/>
  <c r="G23" i="12" s="1"/>
  <c r="B24" i="12"/>
  <c r="L22" i="12"/>
  <c r="I22" i="12" s="1"/>
  <c r="O22" i="12"/>
  <c r="K23" i="11"/>
  <c r="A23" i="11"/>
  <c r="G23" i="11" s="1"/>
  <c r="B24" i="11"/>
  <c r="L22" i="11"/>
  <c r="I22" i="11" s="1"/>
  <c r="O22" i="11"/>
  <c r="B24" i="10"/>
  <c r="K23" i="10"/>
  <c r="A23" i="10"/>
  <c r="G23" i="10" s="1"/>
  <c r="L22" i="10"/>
  <c r="I22" i="10" s="1"/>
  <c r="O22" i="10"/>
  <c r="K23" i="9"/>
  <c r="B24" i="9"/>
  <c r="A23" i="9"/>
  <c r="G23" i="9" s="1"/>
  <c r="L22" i="9"/>
  <c r="I22" i="9" s="1"/>
  <c r="O22" i="9"/>
  <c r="K22" i="8"/>
  <c r="A22" i="8"/>
  <c r="G22" i="8" s="1"/>
  <c r="B23" i="8"/>
  <c r="L21" i="8"/>
  <c r="I21" i="8" s="1"/>
  <c r="O21" i="8"/>
  <c r="B24" i="7"/>
  <c r="K23" i="7"/>
  <c r="A23" i="7"/>
  <c r="G23" i="7" s="1"/>
  <c r="L22" i="7"/>
  <c r="I22" i="7" s="1"/>
  <c r="O22" i="7"/>
  <c r="O22" i="6"/>
  <c r="L22" i="6"/>
  <c r="I22" i="6" s="1"/>
  <c r="B24" i="6"/>
  <c r="A23" i="6"/>
  <c r="G23" i="6" s="1"/>
  <c r="K23" i="6"/>
  <c r="L19" i="5"/>
  <c r="I19" i="5" s="1"/>
  <c r="O19" i="5"/>
  <c r="B21" i="5"/>
  <c r="A21" i="5" s="1"/>
  <c r="G21" i="5" s="1"/>
  <c r="K20" i="5"/>
  <c r="A24" i="16" l="1"/>
  <c r="G24" i="16" s="1"/>
  <c r="B25" i="16"/>
  <c r="K24" i="16"/>
  <c r="L23" i="16"/>
  <c r="I23" i="16" s="1"/>
  <c r="O23" i="16"/>
  <c r="L23" i="15"/>
  <c r="I23" i="15" s="1"/>
  <c r="O23" i="15"/>
  <c r="A24" i="15"/>
  <c r="G24" i="15" s="1"/>
  <c r="B25" i="15"/>
  <c r="K24" i="15"/>
  <c r="A24" i="14"/>
  <c r="G24" i="14" s="1"/>
  <c r="B25" i="14"/>
  <c r="K24" i="14"/>
  <c r="L23" i="14"/>
  <c r="I23" i="14" s="1"/>
  <c r="O23" i="14"/>
  <c r="L23" i="13"/>
  <c r="I23" i="13" s="1"/>
  <c r="O23" i="13"/>
  <c r="A24" i="13"/>
  <c r="G24" i="13" s="1"/>
  <c r="B25" i="13"/>
  <c r="K24" i="13"/>
  <c r="A24" i="12"/>
  <c r="G24" i="12" s="1"/>
  <c r="B25" i="12"/>
  <c r="K24" i="12"/>
  <c r="L23" i="12"/>
  <c r="I23" i="12" s="1"/>
  <c r="O23" i="12"/>
  <c r="A24" i="11"/>
  <c r="G24" i="11" s="1"/>
  <c r="B25" i="11"/>
  <c r="K24" i="11"/>
  <c r="L23" i="11"/>
  <c r="I23" i="11" s="1"/>
  <c r="O23" i="11"/>
  <c r="L23" i="10"/>
  <c r="I23" i="10" s="1"/>
  <c r="O23" i="10"/>
  <c r="A24" i="10"/>
  <c r="G24" i="10" s="1"/>
  <c r="B25" i="10"/>
  <c r="K24" i="10"/>
  <c r="A24" i="9"/>
  <c r="G24" i="9" s="1"/>
  <c r="B25" i="9"/>
  <c r="K24" i="9"/>
  <c r="L23" i="9"/>
  <c r="I23" i="9" s="1"/>
  <c r="O23" i="9"/>
  <c r="K23" i="8"/>
  <c r="B24" i="8"/>
  <c r="A23" i="8"/>
  <c r="G23" i="8" s="1"/>
  <c r="L22" i="8"/>
  <c r="I22" i="8" s="1"/>
  <c r="O22" i="8"/>
  <c r="L23" i="7"/>
  <c r="I23" i="7" s="1"/>
  <c r="O23" i="7"/>
  <c r="A24" i="7"/>
  <c r="G24" i="7" s="1"/>
  <c r="B25" i="7"/>
  <c r="K24" i="7"/>
  <c r="L23" i="6"/>
  <c r="I23" i="6" s="1"/>
  <c r="O23" i="6"/>
  <c r="A24" i="6"/>
  <c r="G24" i="6" s="1"/>
  <c r="K24" i="6"/>
  <c r="B25" i="6"/>
  <c r="L20" i="5"/>
  <c r="I20" i="5" s="1"/>
  <c r="O20" i="5"/>
  <c r="B22" i="5"/>
  <c r="A22" i="5" s="1"/>
  <c r="G22" i="5" s="1"/>
  <c r="K21" i="5"/>
  <c r="L24" i="16" l="1"/>
  <c r="I24" i="16" s="1"/>
  <c r="O24" i="16"/>
  <c r="K25" i="16"/>
  <c r="A25" i="16"/>
  <c r="G25" i="16" s="1"/>
  <c r="B26" i="16"/>
  <c r="L24" i="15"/>
  <c r="I24" i="15" s="1"/>
  <c r="O24" i="15"/>
  <c r="A25" i="15"/>
  <c r="G25" i="15" s="1"/>
  <c r="B26" i="15"/>
  <c r="K25" i="15"/>
  <c r="L24" i="14"/>
  <c r="I24" i="14" s="1"/>
  <c r="O24" i="14"/>
  <c r="K25" i="14"/>
  <c r="A25" i="14"/>
  <c r="G25" i="14" s="1"/>
  <c r="B26" i="14"/>
  <c r="L24" i="13"/>
  <c r="I24" i="13" s="1"/>
  <c r="O24" i="13"/>
  <c r="A25" i="13"/>
  <c r="G25" i="13" s="1"/>
  <c r="B26" i="13"/>
  <c r="K25" i="13"/>
  <c r="L24" i="12"/>
  <c r="I24" i="12" s="1"/>
  <c r="O24" i="12"/>
  <c r="A25" i="12"/>
  <c r="G25" i="12" s="1"/>
  <c r="B26" i="12"/>
  <c r="K25" i="12"/>
  <c r="L24" i="11"/>
  <c r="I24" i="11" s="1"/>
  <c r="O24" i="11"/>
  <c r="A25" i="11"/>
  <c r="G25" i="11" s="1"/>
  <c r="B26" i="11"/>
  <c r="K25" i="11"/>
  <c r="L24" i="10"/>
  <c r="I24" i="10" s="1"/>
  <c r="O24" i="10"/>
  <c r="K25" i="10"/>
  <c r="A25" i="10"/>
  <c r="G25" i="10" s="1"/>
  <c r="B26" i="10"/>
  <c r="L24" i="9"/>
  <c r="I24" i="9" s="1"/>
  <c r="O24" i="9"/>
  <c r="K25" i="9"/>
  <c r="A25" i="9"/>
  <c r="G25" i="9" s="1"/>
  <c r="B26" i="9"/>
  <c r="A24" i="8"/>
  <c r="G24" i="8" s="1"/>
  <c r="B25" i="8"/>
  <c r="K24" i="8"/>
  <c r="L23" i="8"/>
  <c r="I23" i="8" s="1"/>
  <c r="O23" i="8"/>
  <c r="L24" i="7"/>
  <c r="I24" i="7" s="1"/>
  <c r="O24" i="7"/>
  <c r="A25" i="7"/>
  <c r="G25" i="7" s="1"/>
  <c r="B26" i="7"/>
  <c r="K25" i="7"/>
  <c r="K25" i="6"/>
  <c r="A25" i="6"/>
  <c r="G25" i="6" s="1"/>
  <c r="B26" i="6"/>
  <c r="L24" i="6"/>
  <c r="I24" i="6" s="1"/>
  <c r="O24" i="6"/>
  <c r="L21" i="5"/>
  <c r="I21" i="5" s="1"/>
  <c r="O21" i="5"/>
  <c r="B23" i="5"/>
  <c r="K22" i="5"/>
  <c r="M22" i="5" s="1"/>
  <c r="L17" i="4" s="1"/>
  <c r="L29" i="4" s="1"/>
  <c r="L25" i="16" l="1"/>
  <c r="I25" i="16" s="1"/>
  <c r="O25" i="16"/>
  <c r="A26" i="16"/>
  <c r="G26" i="16" s="1"/>
  <c r="B27" i="16"/>
  <c r="K26" i="16"/>
  <c r="L25" i="15"/>
  <c r="I25" i="15" s="1"/>
  <c r="O25" i="15"/>
  <c r="A26" i="15"/>
  <c r="G26" i="15" s="1"/>
  <c r="B27" i="15"/>
  <c r="K26" i="15"/>
  <c r="A26" i="14"/>
  <c r="G26" i="14" s="1"/>
  <c r="B27" i="14"/>
  <c r="K26" i="14"/>
  <c r="L25" i="14"/>
  <c r="I25" i="14" s="1"/>
  <c r="O25" i="14"/>
  <c r="A26" i="13"/>
  <c r="G26" i="13" s="1"/>
  <c r="B27" i="13"/>
  <c r="K26" i="13"/>
  <c r="L25" i="13"/>
  <c r="I25" i="13" s="1"/>
  <c r="O25" i="13"/>
  <c r="L25" i="12"/>
  <c r="I25" i="12" s="1"/>
  <c r="O25" i="12"/>
  <c r="A26" i="12"/>
  <c r="G26" i="12" s="1"/>
  <c r="B27" i="12"/>
  <c r="K26" i="12"/>
  <c r="L25" i="11"/>
  <c r="I25" i="11" s="1"/>
  <c r="O25" i="11"/>
  <c r="A26" i="11"/>
  <c r="G26" i="11" s="1"/>
  <c r="B27" i="11"/>
  <c r="K26" i="11"/>
  <c r="L25" i="10"/>
  <c r="I25" i="10" s="1"/>
  <c r="O25" i="10"/>
  <c r="A26" i="10"/>
  <c r="G26" i="10" s="1"/>
  <c r="B27" i="10"/>
  <c r="K26" i="10"/>
  <c r="L25" i="9"/>
  <c r="I25" i="9" s="1"/>
  <c r="O25" i="9"/>
  <c r="A26" i="9"/>
  <c r="G26" i="9" s="1"/>
  <c r="B27" i="9"/>
  <c r="K26" i="9"/>
  <c r="L24" i="8"/>
  <c r="I24" i="8" s="1"/>
  <c r="O24" i="8"/>
  <c r="A25" i="8"/>
  <c r="G25" i="8" s="1"/>
  <c r="B26" i="8"/>
  <c r="K25" i="8"/>
  <c r="L25" i="7"/>
  <c r="I25" i="7" s="1"/>
  <c r="O25" i="7"/>
  <c r="A26" i="7"/>
  <c r="G26" i="7" s="1"/>
  <c r="B27" i="7"/>
  <c r="K26" i="7"/>
  <c r="K26" i="6"/>
  <c r="A26" i="6"/>
  <c r="G26" i="6" s="1"/>
  <c r="B27" i="6"/>
  <c r="L25" i="6"/>
  <c r="I25" i="6" s="1"/>
  <c r="O25" i="6"/>
  <c r="A23" i="5"/>
  <c r="G23" i="5" s="1"/>
  <c r="L22" i="5"/>
  <c r="I22" i="5" s="1"/>
  <c r="O22" i="5"/>
  <c r="B24" i="5"/>
  <c r="A24" i="5" s="1"/>
  <c r="G24" i="5" s="1"/>
  <c r="K23" i="5"/>
  <c r="N23" i="5" s="1"/>
  <c r="M17" i="4" s="1"/>
  <c r="M29" i="4" s="1"/>
  <c r="O26" i="16" l="1"/>
  <c r="L26" i="16"/>
  <c r="I26" i="16" s="1"/>
  <c r="K27" i="16"/>
  <c r="A27" i="16"/>
  <c r="G27" i="16" s="1"/>
  <c r="B28" i="16"/>
  <c r="L26" i="15"/>
  <c r="I26" i="15" s="1"/>
  <c r="O26" i="15"/>
  <c r="K27" i="15"/>
  <c r="A27" i="15"/>
  <c r="G27" i="15" s="1"/>
  <c r="B28" i="15"/>
  <c r="O26" i="14"/>
  <c r="L26" i="14"/>
  <c r="I26" i="14" s="1"/>
  <c r="K27" i="14"/>
  <c r="A27" i="14"/>
  <c r="G27" i="14" s="1"/>
  <c r="B28" i="14"/>
  <c r="O26" i="13"/>
  <c r="L26" i="13"/>
  <c r="I26" i="13" s="1"/>
  <c r="K27" i="13"/>
  <c r="A27" i="13"/>
  <c r="G27" i="13" s="1"/>
  <c r="B28" i="13"/>
  <c r="K27" i="12"/>
  <c r="B28" i="12"/>
  <c r="A27" i="12"/>
  <c r="G27" i="12" s="1"/>
  <c r="O26" i="12"/>
  <c r="L26" i="12"/>
  <c r="I26" i="12" s="1"/>
  <c r="O26" i="11"/>
  <c r="L26" i="11"/>
  <c r="I26" i="11" s="1"/>
  <c r="K27" i="11"/>
  <c r="A27" i="11"/>
  <c r="G27" i="11" s="1"/>
  <c r="B28" i="11"/>
  <c r="K27" i="10"/>
  <c r="A27" i="10"/>
  <c r="G27" i="10" s="1"/>
  <c r="B28" i="10"/>
  <c r="O26" i="10"/>
  <c r="L26" i="10"/>
  <c r="I26" i="10" s="1"/>
  <c r="O26" i="9"/>
  <c r="L26" i="9"/>
  <c r="I26" i="9" s="1"/>
  <c r="K27" i="9"/>
  <c r="A27" i="9"/>
  <c r="G27" i="9" s="1"/>
  <c r="B28" i="9"/>
  <c r="L25" i="8"/>
  <c r="I25" i="8" s="1"/>
  <c r="O25" i="8"/>
  <c r="K26" i="8"/>
  <c r="A26" i="8"/>
  <c r="G26" i="8" s="1"/>
  <c r="B27" i="8"/>
  <c r="L26" i="7"/>
  <c r="I26" i="7" s="1"/>
  <c r="O26" i="7"/>
  <c r="K27" i="7"/>
  <c r="A27" i="7"/>
  <c r="G27" i="7" s="1"/>
  <c r="B28" i="7"/>
  <c r="K27" i="6"/>
  <c r="B28" i="6"/>
  <c r="A27" i="6"/>
  <c r="G27" i="6" s="1"/>
  <c r="L26" i="6"/>
  <c r="I26" i="6" s="1"/>
  <c r="O26" i="6"/>
  <c r="L23" i="5"/>
  <c r="I23" i="5" s="1"/>
  <c r="O23" i="5"/>
  <c r="B25" i="5"/>
  <c r="A25" i="5" s="1"/>
  <c r="G25" i="5" s="1"/>
  <c r="K24" i="5"/>
  <c r="L27" i="16" l="1"/>
  <c r="I27" i="16" s="1"/>
  <c r="O27" i="16"/>
  <c r="K28" i="16"/>
  <c r="B29" i="16"/>
  <c r="A28" i="16"/>
  <c r="G28" i="16" s="1"/>
  <c r="K28" i="15"/>
  <c r="A28" i="15"/>
  <c r="G28" i="15" s="1"/>
  <c r="B29" i="15"/>
  <c r="L27" i="15"/>
  <c r="I27" i="15" s="1"/>
  <c r="O27" i="15"/>
  <c r="K28" i="14"/>
  <c r="A28" i="14"/>
  <c r="G28" i="14" s="1"/>
  <c r="B29" i="14"/>
  <c r="L27" i="14"/>
  <c r="I27" i="14" s="1"/>
  <c r="O27" i="14"/>
  <c r="K28" i="13"/>
  <c r="B29" i="13"/>
  <c r="A28" i="13"/>
  <c r="G28" i="13" s="1"/>
  <c r="L27" i="13"/>
  <c r="I27" i="13" s="1"/>
  <c r="O27" i="13"/>
  <c r="K28" i="12"/>
  <c r="A28" i="12"/>
  <c r="G28" i="12" s="1"/>
  <c r="B29" i="12"/>
  <c r="L27" i="12"/>
  <c r="I27" i="12" s="1"/>
  <c r="O27" i="12"/>
  <c r="B29" i="11"/>
  <c r="K28" i="11"/>
  <c r="A28" i="11"/>
  <c r="G28" i="11" s="1"/>
  <c r="L27" i="11"/>
  <c r="I27" i="11" s="1"/>
  <c r="O27" i="11"/>
  <c r="K28" i="10"/>
  <c r="B29" i="10"/>
  <c r="A28" i="10"/>
  <c r="G28" i="10" s="1"/>
  <c r="L27" i="10"/>
  <c r="I27" i="10" s="1"/>
  <c r="O27" i="10"/>
  <c r="B29" i="9"/>
  <c r="K28" i="9"/>
  <c r="A28" i="9"/>
  <c r="G28" i="9" s="1"/>
  <c r="L27" i="9"/>
  <c r="I27" i="9" s="1"/>
  <c r="O27" i="9"/>
  <c r="K27" i="8"/>
  <c r="A27" i="8"/>
  <c r="G27" i="8" s="1"/>
  <c r="B28" i="8"/>
  <c r="L26" i="8"/>
  <c r="I26" i="8" s="1"/>
  <c r="O26" i="8"/>
  <c r="K28" i="7"/>
  <c r="B29" i="7"/>
  <c r="A28" i="7"/>
  <c r="G28" i="7" s="1"/>
  <c r="L27" i="7"/>
  <c r="I27" i="7" s="1"/>
  <c r="O27" i="7"/>
  <c r="A28" i="6"/>
  <c r="G28" i="6" s="1"/>
  <c r="B29" i="6"/>
  <c r="K28" i="6"/>
  <c r="L27" i="6"/>
  <c r="I27" i="6" s="1"/>
  <c r="O27" i="6"/>
  <c r="L24" i="5"/>
  <c r="I24" i="5" s="1"/>
  <c r="O24" i="5"/>
  <c r="B26" i="5"/>
  <c r="A26" i="5" s="1"/>
  <c r="G26" i="5" s="1"/>
  <c r="K25" i="5"/>
  <c r="L28" i="16" l="1"/>
  <c r="I28" i="16" s="1"/>
  <c r="O28" i="16"/>
  <c r="K29" i="16"/>
  <c r="A29" i="16"/>
  <c r="G29" i="16" s="1"/>
  <c r="B30" i="16"/>
  <c r="A29" i="15"/>
  <c r="G29" i="15" s="1"/>
  <c r="K29" i="15"/>
  <c r="B30" i="15"/>
  <c r="L28" i="15"/>
  <c r="I28" i="15" s="1"/>
  <c r="O28" i="15"/>
  <c r="K29" i="14"/>
  <c r="A29" i="14"/>
  <c r="G29" i="14" s="1"/>
  <c r="B30" i="14"/>
  <c r="L28" i="14"/>
  <c r="I28" i="14" s="1"/>
  <c r="O28" i="14"/>
  <c r="K29" i="13"/>
  <c r="A29" i="13"/>
  <c r="G29" i="13" s="1"/>
  <c r="B30" i="13"/>
  <c r="L28" i="13"/>
  <c r="I28" i="13" s="1"/>
  <c r="O28" i="13"/>
  <c r="K29" i="12"/>
  <c r="A29" i="12"/>
  <c r="G29" i="12" s="1"/>
  <c r="B30" i="12"/>
  <c r="L28" i="12"/>
  <c r="I28" i="12" s="1"/>
  <c r="O28" i="12"/>
  <c r="L28" i="11"/>
  <c r="I28" i="11" s="1"/>
  <c r="O28" i="11"/>
  <c r="K29" i="11"/>
  <c r="A29" i="11"/>
  <c r="G29" i="11" s="1"/>
  <c r="B30" i="11"/>
  <c r="K29" i="10"/>
  <c r="B30" i="10"/>
  <c r="A29" i="10"/>
  <c r="G29" i="10" s="1"/>
  <c r="L28" i="10"/>
  <c r="I28" i="10" s="1"/>
  <c r="O28" i="10"/>
  <c r="L28" i="9"/>
  <c r="I28" i="9" s="1"/>
  <c r="O28" i="9"/>
  <c r="B30" i="9"/>
  <c r="K29" i="9"/>
  <c r="A29" i="9"/>
  <c r="G29" i="9" s="1"/>
  <c r="K28" i="8"/>
  <c r="A28" i="8"/>
  <c r="G28" i="8" s="1"/>
  <c r="B29" i="8"/>
  <c r="L27" i="8"/>
  <c r="I27" i="8" s="1"/>
  <c r="O27" i="8"/>
  <c r="K29" i="7"/>
  <c r="B30" i="7"/>
  <c r="A29" i="7"/>
  <c r="G29" i="7" s="1"/>
  <c r="L28" i="7"/>
  <c r="I28" i="7" s="1"/>
  <c r="O28" i="7"/>
  <c r="A29" i="6"/>
  <c r="G29" i="6" s="1"/>
  <c r="B30" i="6"/>
  <c r="K29" i="6"/>
  <c r="L28" i="6"/>
  <c r="I28" i="6" s="1"/>
  <c r="O28" i="6"/>
  <c r="L25" i="5"/>
  <c r="I25" i="5" s="1"/>
  <c r="O25" i="5"/>
  <c r="B27" i="5"/>
  <c r="A27" i="5" s="1"/>
  <c r="G27" i="5" s="1"/>
  <c r="K26" i="5"/>
  <c r="A30" i="16" l="1"/>
  <c r="G30" i="16" s="1"/>
  <c r="B31" i="16"/>
  <c r="K30" i="16"/>
  <c r="L29" i="16"/>
  <c r="I29" i="16" s="1"/>
  <c r="O29" i="16"/>
  <c r="A30" i="15"/>
  <c r="G30" i="15" s="1"/>
  <c r="B31" i="15"/>
  <c r="K30" i="15"/>
  <c r="L29" i="15"/>
  <c r="I29" i="15" s="1"/>
  <c r="O29" i="15"/>
  <c r="A30" i="14"/>
  <c r="G30" i="14" s="1"/>
  <c r="B31" i="14"/>
  <c r="K30" i="14"/>
  <c r="L29" i="14"/>
  <c r="I29" i="14" s="1"/>
  <c r="O29" i="14"/>
  <c r="A30" i="13"/>
  <c r="G30" i="13" s="1"/>
  <c r="B31" i="13"/>
  <c r="K30" i="13"/>
  <c r="L29" i="13"/>
  <c r="I29" i="13" s="1"/>
  <c r="O29" i="13"/>
  <c r="A30" i="12"/>
  <c r="G30" i="12" s="1"/>
  <c r="B31" i="12"/>
  <c r="K30" i="12"/>
  <c r="L29" i="12"/>
  <c r="I29" i="12" s="1"/>
  <c r="O29" i="12"/>
  <c r="A30" i="11"/>
  <c r="G30" i="11" s="1"/>
  <c r="B31" i="11"/>
  <c r="K30" i="11"/>
  <c r="L29" i="11"/>
  <c r="I29" i="11" s="1"/>
  <c r="O29" i="11"/>
  <c r="A30" i="10"/>
  <c r="G30" i="10" s="1"/>
  <c r="B31" i="10"/>
  <c r="K30" i="10"/>
  <c r="L29" i="10"/>
  <c r="I29" i="10" s="1"/>
  <c r="O29" i="10"/>
  <c r="L29" i="9"/>
  <c r="I29" i="9" s="1"/>
  <c r="O29" i="9"/>
  <c r="A30" i="9"/>
  <c r="G30" i="9" s="1"/>
  <c r="B31" i="9"/>
  <c r="K30" i="9"/>
  <c r="A29" i="8"/>
  <c r="G29" i="8" s="1"/>
  <c r="K29" i="8"/>
  <c r="B30" i="8"/>
  <c r="L28" i="8"/>
  <c r="I28" i="8" s="1"/>
  <c r="O28" i="8"/>
  <c r="A30" i="7"/>
  <c r="G30" i="7" s="1"/>
  <c r="B31" i="7"/>
  <c r="K30" i="7"/>
  <c r="L29" i="7"/>
  <c r="I29" i="7" s="1"/>
  <c r="O29" i="7"/>
  <c r="L29" i="6"/>
  <c r="I29" i="6" s="1"/>
  <c r="O29" i="6"/>
  <c r="A30" i="6"/>
  <c r="G30" i="6" s="1"/>
  <c r="B31" i="6"/>
  <c r="K30" i="6"/>
  <c r="L26" i="5"/>
  <c r="I26" i="5" s="1"/>
  <c r="O26" i="5"/>
  <c r="B28" i="5"/>
  <c r="A28" i="5" s="1"/>
  <c r="G28" i="5" s="1"/>
  <c r="K27" i="5"/>
  <c r="L30" i="16" l="1"/>
  <c r="I30" i="16" s="1"/>
  <c r="O30" i="16"/>
  <c r="A31" i="16"/>
  <c r="G31" i="16" s="1"/>
  <c r="B32" i="16"/>
  <c r="K31" i="16"/>
  <c r="L30" i="15"/>
  <c r="I30" i="15" s="1"/>
  <c r="O30" i="15"/>
  <c r="A31" i="15"/>
  <c r="G31" i="15" s="1"/>
  <c r="B32" i="15"/>
  <c r="K31" i="15"/>
  <c r="L30" i="14"/>
  <c r="I30" i="14" s="1"/>
  <c r="O30" i="14"/>
  <c r="A31" i="14"/>
  <c r="G31" i="14" s="1"/>
  <c r="B32" i="14"/>
  <c r="K31" i="14"/>
  <c r="L30" i="13"/>
  <c r="I30" i="13" s="1"/>
  <c r="O30" i="13"/>
  <c r="A31" i="13"/>
  <c r="G31" i="13" s="1"/>
  <c r="B32" i="13"/>
  <c r="K31" i="13"/>
  <c r="L30" i="12"/>
  <c r="I30" i="12" s="1"/>
  <c r="O30" i="12"/>
  <c r="A31" i="12"/>
  <c r="G31" i="12" s="1"/>
  <c r="B32" i="12"/>
  <c r="K31" i="12"/>
  <c r="L30" i="11"/>
  <c r="I30" i="11" s="1"/>
  <c r="O30" i="11"/>
  <c r="A31" i="11"/>
  <c r="G31" i="11" s="1"/>
  <c r="B32" i="11"/>
  <c r="K31" i="11"/>
  <c r="L30" i="10"/>
  <c r="I30" i="10" s="1"/>
  <c r="O30" i="10"/>
  <c r="A31" i="10"/>
  <c r="G31" i="10" s="1"/>
  <c r="B32" i="10"/>
  <c r="K31" i="10"/>
  <c r="L30" i="9"/>
  <c r="I30" i="9" s="1"/>
  <c r="O30" i="9"/>
  <c r="A31" i="9"/>
  <c r="G31" i="9" s="1"/>
  <c r="B32" i="9"/>
  <c r="K31" i="9"/>
  <c r="A30" i="8"/>
  <c r="G30" i="8" s="1"/>
  <c r="B31" i="8"/>
  <c r="K30" i="8"/>
  <c r="L29" i="8"/>
  <c r="I29" i="8" s="1"/>
  <c r="O29" i="8"/>
  <c r="L30" i="7"/>
  <c r="I30" i="7" s="1"/>
  <c r="O30" i="7"/>
  <c r="A31" i="7"/>
  <c r="G31" i="7" s="1"/>
  <c r="K31" i="7"/>
  <c r="B32" i="7"/>
  <c r="L30" i="6"/>
  <c r="I30" i="6" s="1"/>
  <c r="O30" i="6"/>
  <c r="A31" i="6"/>
  <c r="G31" i="6" s="1"/>
  <c r="K31" i="6"/>
  <c r="B32" i="6"/>
  <c r="L27" i="5"/>
  <c r="I27" i="5" s="1"/>
  <c r="O27" i="5"/>
  <c r="B29" i="5"/>
  <c r="A29" i="5" s="1"/>
  <c r="G29" i="5" s="1"/>
  <c r="K28" i="5"/>
  <c r="L31" i="16" l="1"/>
  <c r="I31" i="16" s="1"/>
  <c r="O31" i="16"/>
  <c r="A32" i="16"/>
  <c r="G32" i="16" s="1"/>
  <c r="B33" i="16"/>
  <c r="K32" i="16"/>
  <c r="L31" i="15"/>
  <c r="I31" i="15" s="1"/>
  <c r="O31" i="15"/>
  <c r="K32" i="15"/>
  <c r="A32" i="15"/>
  <c r="G32" i="15" s="1"/>
  <c r="B33" i="15"/>
  <c r="L31" i="14"/>
  <c r="I31" i="14" s="1"/>
  <c r="O31" i="14"/>
  <c r="A32" i="14"/>
  <c r="G32" i="14" s="1"/>
  <c r="B33" i="14"/>
  <c r="K32" i="14"/>
  <c r="L31" i="13"/>
  <c r="I31" i="13" s="1"/>
  <c r="O31" i="13"/>
  <c r="A32" i="13"/>
  <c r="G32" i="13" s="1"/>
  <c r="B33" i="13"/>
  <c r="K32" i="13"/>
  <c r="A32" i="12"/>
  <c r="G32" i="12" s="1"/>
  <c r="B33" i="12"/>
  <c r="K32" i="12"/>
  <c r="L31" i="12"/>
  <c r="I31" i="12" s="1"/>
  <c r="O31" i="12"/>
  <c r="L31" i="11"/>
  <c r="I31" i="11" s="1"/>
  <c r="O31" i="11"/>
  <c r="A32" i="11"/>
  <c r="G32" i="11" s="1"/>
  <c r="B33" i="11"/>
  <c r="K32" i="11"/>
  <c r="L31" i="10"/>
  <c r="I31" i="10" s="1"/>
  <c r="O31" i="10"/>
  <c r="A32" i="10"/>
  <c r="G32" i="10" s="1"/>
  <c r="B33" i="10"/>
  <c r="K32" i="10"/>
  <c r="L31" i="9"/>
  <c r="I31" i="9" s="1"/>
  <c r="O31" i="9"/>
  <c r="A32" i="9"/>
  <c r="G32" i="9" s="1"/>
  <c r="K32" i="9"/>
  <c r="B33" i="9"/>
  <c r="L30" i="8"/>
  <c r="I30" i="8" s="1"/>
  <c r="O30" i="8"/>
  <c r="A31" i="8"/>
  <c r="G31" i="8" s="1"/>
  <c r="B32" i="8"/>
  <c r="K31" i="8"/>
  <c r="L31" i="7"/>
  <c r="I31" i="7" s="1"/>
  <c r="O31" i="7"/>
  <c r="A32" i="7"/>
  <c r="G32" i="7" s="1"/>
  <c r="B33" i="7"/>
  <c r="K32" i="7"/>
  <c r="A32" i="6"/>
  <c r="G32" i="6" s="1"/>
  <c r="K32" i="6"/>
  <c r="B33" i="6"/>
  <c r="L31" i="6"/>
  <c r="I31" i="6" s="1"/>
  <c r="O31" i="6"/>
  <c r="L28" i="5"/>
  <c r="I28" i="5" s="1"/>
  <c r="O28" i="5"/>
  <c r="B30" i="5"/>
  <c r="A30" i="5" s="1"/>
  <c r="G30" i="5" s="1"/>
  <c r="K29" i="5"/>
  <c r="K33" i="16" l="1"/>
  <c r="A33" i="16"/>
  <c r="G33" i="16" s="1"/>
  <c r="B34" i="16"/>
  <c r="O32" i="16"/>
  <c r="L32" i="16"/>
  <c r="I32" i="16" s="1"/>
  <c r="K33" i="15"/>
  <c r="A33" i="15"/>
  <c r="G33" i="15" s="1"/>
  <c r="B34" i="15"/>
  <c r="O32" i="15"/>
  <c r="L32" i="15"/>
  <c r="I32" i="15" s="1"/>
  <c r="O32" i="14"/>
  <c r="L32" i="14"/>
  <c r="I32" i="14" s="1"/>
  <c r="K33" i="14"/>
  <c r="A33" i="14"/>
  <c r="G33" i="14" s="1"/>
  <c r="B34" i="14"/>
  <c r="O32" i="13"/>
  <c r="L32" i="13"/>
  <c r="I32" i="13" s="1"/>
  <c r="K33" i="13"/>
  <c r="A33" i="13"/>
  <c r="G33" i="13" s="1"/>
  <c r="B34" i="13"/>
  <c r="O32" i="12"/>
  <c r="L32" i="12"/>
  <c r="I32" i="12" s="1"/>
  <c r="K33" i="12"/>
  <c r="B34" i="12"/>
  <c r="A33" i="12"/>
  <c r="G33" i="12" s="1"/>
  <c r="O32" i="11"/>
  <c r="L32" i="11"/>
  <c r="I32" i="11" s="1"/>
  <c r="K33" i="11"/>
  <c r="A33" i="11"/>
  <c r="G33" i="11" s="1"/>
  <c r="B34" i="11"/>
  <c r="O32" i="10"/>
  <c r="L32" i="10"/>
  <c r="I32" i="10" s="1"/>
  <c r="K33" i="10"/>
  <c r="A33" i="10"/>
  <c r="G33" i="10" s="1"/>
  <c r="B34" i="10"/>
  <c r="K33" i="9"/>
  <c r="A33" i="9"/>
  <c r="G33" i="9" s="1"/>
  <c r="B34" i="9"/>
  <c r="O32" i="9"/>
  <c r="L32" i="9"/>
  <c r="I32" i="9" s="1"/>
  <c r="L31" i="8"/>
  <c r="I31" i="8" s="1"/>
  <c r="O31" i="8"/>
  <c r="A32" i="8"/>
  <c r="G32" i="8" s="1"/>
  <c r="K32" i="8"/>
  <c r="B33" i="8"/>
  <c r="L32" i="7"/>
  <c r="I32" i="7" s="1"/>
  <c r="O32" i="7"/>
  <c r="K33" i="7"/>
  <c r="A33" i="7"/>
  <c r="G33" i="7" s="1"/>
  <c r="B34" i="7"/>
  <c r="K33" i="6"/>
  <c r="B34" i="6"/>
  <c r="A33" i="6"/>
  <c r="G33" i="6" s="1"/>
  <c r="L32" i="6"/>
  <c r="I32" i="6" s="1"/>
  <c r="O32" i="6"/>
  <c r="L29" i="5"/>
  <c r="I29" i="5" s="1"/>
  <c r="O29" i="5"/>
  <c r="B31" i="5"/>
  <c r="A31" i="5" s="1"/>
  <c r="G31" i="5" s="1"/>
  <c r="K30" i="5"/>
  <c r="K34" i="16" l="1"/>
  <c r="B35" i="16"/>
  <c r="A34" i="16"/>
  <c r="G34" i="16" s="1"/>
  <c r="L33" i="16"/>
  <c r="I33" i="16" s="1"/>
  <c r="O33" i="16"/>
  <c r="K34" i="15"/>
  <c r="A34" i="15"/>
  <c r="G34" i="15" s="1"/>
  <c r="B35" i="15"/>
  <c r="L33" i="15"/>
  <c r="I33" i="15" s="1"/>
  <c r="O33" i="15"/>
  <c r="K34" i="14"/>
  <c r="A34" i="14"/>
  <c r="G34" i="14" s="1"/>
  <c r="B35" i="14"/>
  <c r="L33" i="14"/>
  <c r="I33" i="14" s="1"/>
  <c r="O33" i="14"/>
  <c r="K34" i="13"/>
  <c r="B35" i="13"/>
  <c r="A34" i="13"/>
  <c r="G34" i="13" s="1"/>
  <c r="L33" i="13"/>
  <c r="I33" i="13" s="1"/>
  <c r="O33" i="13"/>
  <c r="K34" i="12"/>
  <c r="B35" i="12"/>
  <c r="A34" i="12"/>
  <c r="G34" i="12" s="1"/>
  <c r="L33" i="12"/>
  <c r="I33" i="12" s="1"/>
  <c r="O33" i="12"/>
  <c r="L33" i="11"/>
  <c r="I33" i="11" s="1"/>
  <c r="O33" i="11"/>
  <c r="K34" i="11"/>
  <c r="A34" i="11"/>
  <c r="G34" i="11" s="1"/>
  <c r="B35" i="11"/>
  <c r="L33" i="10"/>
  <c r="I33" i="10" s="1"/>
  <c r="O33" i="10"/>
  <c r="K34" i="10"/>
  <c r="B35" i="10"/>
  <c r="A34" i="10"/>
  <c r="G34" i="10" s="1"/>
  <c r="K34" i="9"/>
  <c r="A34" i="9"/>
  <c r="G34" i="9" s="1"/>
  <c r="B35" i="9"/>
  <c r="L33" i="9"/>
  <c r="I33" i="9" s="1"/>
  <c r="O33" i="9"/>
  <c r="K33" i="8"/>
  <c r="A33" i="8"/>
  <c r="G33" i="8" s="1"/>
  <c r="B34" i="8"/>
  <c r="O32" i="8"/>
  <c r="L32" i="8"/>
  <c r="I32" i="8" s="1"/>
  <c r="L33" i="7"/>
  <c r="I33" i="7" s="1"/>
  <c r="O33" i="7"/>
  <c r="K34" i="7"/>
  <c r="A34" i="7"/>
  <c r="G34" i="7" s="1"/>
  <c r="B35" i="7"/>
  <c r="A34" i="6"/>
  <c r="G34" i="6" s="1"/>
  <c r="B35" i="6"/>
  <c r="K34" i="6"/>
  <c r="L33" i="6"/>
  <c r="I33" i="6" s="1"/>
  <c r="O33" i="6"/>
  <c r="L30" i="5"/>
  <c r="I30" i="5" s="1"/>
  <c r="O30" i="5"/>
  <c r="B32" i="5"/>
  <c r="A32" i="5" s="1"/>
  <c r="G32" i="5" s="1"/>
  <c r="K31" i="5"/>
  <c r="K35" i="16" l="1"/>
  <c r="A35" i="16"/>
  <c r="G35" i="16" s="1"/>
  <c r="B36" i="16"/>
  <c r="L34" i="16"/>
  <c r="I34" i="16" s="1"/>
  <c r="O34" i="16"/>
  <c r="K35" i="15"/>
  <c r="B36" i="15"/>
  <c r="A35" i="15"/>
  <c r="G35" i="15" s="1"/>
  <c r="O34" i="15"/>
  <c r="L34" i="15"/>
  <c r="I34" i="15" s="1"/>
  <c r="K35" i="14"/>
  <c r="A35" i="14"/>
  <c r="G35" i="14" s="1"/>
  <c r="B36" i="14"/>
  <c r="L34" i="14"/>
  <c r="I34" i="14" s="1"/>
  <c r="O34" i="14"/>
  <c r="K35" i="13"/>
  <c r="A35" i="13"/>
  <c r="G35" i="13" s="1"/>
  <c r="B36" i="13"/>
  <c r="L34" i="13"/>
  <c r="I34" i="13" s="1"/>
  <c r="O34" i="13"/>
  <c r="K35" i="12"/>
  <c r="A35" i="12"/>
  <c r="G35" i="12" s="1"/>
  <c r="B36" i="12"/>
  <c r="L34" i="12"/>
  <c r="I34" i="12" s="1"/>
  <c r="O34" i="12"/>
  <c r="K35" i="11"/>
  <c r="A35" i="11"/>
  <c r="G35" i="11" s="1"/>
  <c r="B36" i="11"/>
  <c r="L34" i="11"/>
  <c r="I34" i="11" s="1"/>
  <c r="O34" i="11"/>
  <c r="L34" i="10"/>
  <c r="I34" i="10" s="1"/>
  <c r="O34" i="10"/>
  <c r="K35" i="10"/>
  <c r="A35" i="10"/>
  <c r="G35" i="10" s="1"/>
  <c r="B36" i="10"/>
  <c r="K35" i="9"/>
  <c r="A35" i="9"/>
  <c r="G35" i="9" s="1"/>
  <c r="B36" i="9"/>
  <c r="L34" i="9"/>
  <c r="I34" i="9" s="1"/>
  <c r="O34" i="9"/>
  <c r="K34" i="8"/>
  <c r="A34" i="8"/>
  <c r="G34" i="8" s="1"/>
  <c r="B35" i="8"/>
  <c r="L33" i="8"/>
  <c r="I33" i="8" s="1"/>
  <c r="O33" i="8"/>
  <c r="K35" i="7"/>
  <c r="B36" i="7"/>
  <c r="A35" i="7"/>
  <c r="G35" i="7" s="1"/>
  <c r="L34" i="7"/>
  <c r="I34" i="7" s="1"/>
  <c r="O34" i="7"/>
  <c r="L34" i="6"/>
  <c r="I34" i="6" s="1"/>
  <c r="O34" i="6"/>
  <c r="A35" i="6"/>
  <c r="G35" i="6" s="1"/>
  <c r="B36" i="6"/>
  <c r="K35" i="6"/>
  <c r="L31" i="5"/>
  <c r="I31" i="5" s="1"/>
  <c r="O31" i="5"/>
  <c r="B33" i="5"/>
  <c r="A33" i="5" s="1"/>
  <c r="G33" i="5" s="1"/>
  <c r="K32" i="5"/>
  <c r="A36" i="16" l="1"/>
  <c r="G36" i="16" s="1"/>
  <c r="G38" i="16" s="1"/>
  <c r="K36" i="16"/>
  <c r="L35" i="16"/>
  <c r="I35" i="16" s="1"/>
  <c r="O35" i="16"/>
  <c r="A36" i="15"/>
  <c r="G36" i="15" s="1"/>
  <c r="G38" i="15" s="1"/>
  <c r="D27" i="4" s="1"/>
  <c r="K36" i="15"/>
  <c r="L35" i="15"/>
  <c r="I35" i="15" s="1"/>
  <c r="O35" i="15"/>
  <c r="A36" i="14"/>
  <c r="G36" i="14" s="1"/>
  <c r="G38" i="14" s="1"/>
  <c r="D26" i="4" s="1"/>
  <c r="K36" i="14"/>
  <c r="L35" i="14"/>
  <c r="I35" i="14" s="1"/>
  <c r="O35" i="14"/>
  <c r="A36" i="13"/>
  <c r="G36" i="13" s="1"/>
  <c r="G38" i="13" s="1"/>
  <c r="D25" i="4" s="1"/>
  <c r="K36" i="13"/>
  <c r="L35" i="13"/>
  <c r="I35" i="13" s="1"/>
  <c r="O35" i="13"/>
  <c r="A36" i="12"/>
  <c r="G36" i="12" s="1"/>
  <c r="G38" i="12" s="1"/>
  <c r="D24" i="4" s="1"/>
  <c r="K36" i="12"/>
  <c r="L35" i="12"/>
  <c r="I35" i="12" s="1"/>
  <c r="O35" i="12"/>
  <c r="A36" i="11"/>
  <c r="G36" i="11" s="1"/>
  <c r="G38" i="11" s="1"/>
  <c r="D23" i="4" s="1"/>
  <c r="K36" i="11"/>
  <c r="L35" i="11"/>
  <c r="I35" i="11" s="1"/>
  <c r="O35" i="11"/>
  <c r="A36" i="10"/>
  <c r="G36" i="10" s="1"/>
  <c r="G38" i="10" s="1"/>
  <c r="D22" i="4" s="1"/>
  <c r="K36" i="10"/>
  <c r="L35" i="10"/>
  <c r="I35" i="10" s="1"/>
  <c r="O35" i="10"/>
  <c r="A36" i="9"/>
  <c r="G36" i="9" s="1"/>
  <c r="G38" i="9" s="1"/>
  <c r="D21" i="4" s="1"/>
  <c r="K36" i="9"/>
  <c r="L35" i="9"/>
  <c r="I35" i="9" s="1"/>
  <c r="O35" i="9"/>
  <c r="K35" i="8"/>
  <c r="B36" i="8"/>
  <c r="A35" i="8"/>
  <c r="G35" i="8" s="1"/>
  <c r="O34" i="8"/>
  <c r="L34" i="8"/>
  <c r="I34" i="8" s="1"/>
  <c r="A36" i="7"/>
  <c r="G36" i="7" s="1"/>
  <c r="G38" i="7" s="1"/>
  <c r="D19" i="4" s="1"/>
  <c r="K36" i="7"/>
  <c r="L35" i="7"/>
  <c r="I35" i="7" s="1"/>
  <c r="O35" i="7"/>
  <c r="L35" i="6"/>
  <c r="I35" i="6" s="1"/>
  <c r="O35" i="6"/>
  <c r="A36" i="6"/>
  <c r="G36" i="6" s="1"/>
  <c r="G38" i="6" s="1"/>
  <c r="D18" i="4" s="1"/>
  <c r="K36" i="6"/>
  <c r="L32" i="5"/>
  <c r="I32" i="5" s="1"/>
  <c r="O32" i="5"/>
  <c r="B34" i="5"/>
  <c r="A34" i="5" s="1"/>
  <c r="G34" i="5" s="1"/>
  <c r="K33" i="5"/>
  <c r="L36" i="16" l="1"/>
  <c r="I36" i="16" s="1"/>
  <c r="O36" i="16"/>
  <c r="L36" i="15"/>
  <c r="I36" i="15" s="1"/>
  <c r="O36" i="15"/>
  <c r="L36" i="14"/>
  <c r="I36" i="14" s="1"/>
  <c r="O36" i="14"/>
  <c r="L36" i="13"/>
  <c r="I36" i="13" s="1"/>
  <c r="O36" i="13"/>
  <c r="L36" i="12"/>
  <c r="I36" i="12" s="1"/>
  <c r="O36" i="12"/>
  <c r="L36" i="11"/>
  <c r="I36" i="11" s="1"/>
  <c r="O36" i="11"/>
  <c r="L36" i="10"/>
  <c r="I36" i="10" s="1"/>
  <c r="O36" i="10"/>
  <c r="L36" i="9"/>
  <c r="I36" i="9" s="1"/>
  <c r="O36" i="9"/>
  <c r="A36" i="8"/>
  <c r="G36" i="8" s="1"/>
  <c r="G38" i="8" s="1"/>
  <c r="D20" i="4" s="1"/>
  <c r="K36" i="8"/>
  <c r="L35" i="8"/>
  <c r="I35" i="8" s="1"/>
  <c r="O35" i="8"/>
  <c r="L36" i="7"/>
  <c r="I36" i="7" s="1"/>
  <c r="O36" i="7"/>
  <c r="L36" i="6"/>
  <c r="I36" i="6" s="1"/>
  <c r="O36" i="6"/>
  <c r="L33" i="5"/>
  <c r="I33" i="5" s="1"/>
  <c r="O33" i="5"/>
  <c r="B35" i="5"/>
  <c r="A35" i="5" s="1"/>
  <c r="G35" i="5" s="1"/>
  <c r="K34" i="5"/>
  <c r="L36" i="8" l="1"/>
  <c r="I36" i="8" s="1"/>
  <c r="O36" i="8"/>
  <c r="L34" i="5"/>
  <c r="I34" i="5" s="1"/>
  <c r="O34" i="5"/>
  <c r="B36" i="5"/>
  <c r="K35" i="5"/>
  <c r="L35" i="5" l="1"/>
  <c r="I35" i="5" s="1"/>
  <c r="O35" i="5"/>
  <c r="K36" i="5"/>
  <c r="A36" i="5"/>
  <c r="G36" i="5" s="1"/>
  <c r="G38" i="5" l="1"/>
  <c r="D17" i="4" s="1"/>
  <c r="L36" i="5"/>
  <c r="O36" i="5"/>
  <c r="N17" i="4" s="1"/>
  <c r="N29" i="4" s="1"/>
  <c r="G39" i="5" l="1"/>
  <c r="G39" i="10"/>
  <c r="G39" i="7"/>
  <c r="G39" i="6"/>
  <c r="G39" i="16"/>
  <c r="G39" i="8"/>
  <c r="G39" i="14"/>
  <c r="G39" i="9"/>
  <c r="G39" i="12"/>
  <c r="G39" i="15"/>
  <c r="G39" i="11"/>
  <c r="G39" i="13"/>
  <c r="I36" i="5"/>
  <c r="K17" i="4"/>
  <c r="K29" i="4" s="1"/>
  <c r="D28" i="4"/>
  <c r="D2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Behrens, Lioba</author>
  </authors>
  <commentList>
    <comment ref="K16" authorId="0" shapeId="0" xr:uid="{0BFDBF52-F90D-4756-B302-36B9D32E3D94}">
      <text>
        <r>
          <rPr>
            <b/>
            <sz val="9"/>
            <color indexed="81"/>
            <rFont val="Segoe UI"/>
            <family val="2"/>
          </rPr>
          <t>Behrens, Lioba:</t>
        </r>
        <r>
          <rPr>
            <sz val="9"/>
            <color indexed="81"/>
            <rFont val="Segoe UI"/>
            <family val="2"/>
          </rPr>
          <t xml:space="preserve">
Es wird geprüft, ob die Pausenzeit eingehalten wurde. 
Unter 18 Jahre:
4,5 - 6,00 Stunden = mind. 30 Minuten Pause
ab 6,00 Stunden = mind. 1 Stunde Pause
Über 18 Jahre:
6,00 - 9,00 Stunden = mind. 30 Minuten Pause
ab 9,00 Stunden = mind. 45 Minuten Pause</t>
        </r>
      </text>
    </comment>
    <comment ref="L16" authorId="0" shapeId="0" xr:uid="{4C931A86-13BD-4CD3-BE46-08F34F1C27B6}">
      <text>
        <r>
          <rPr>
            <b/>
            <sz val="9"/>
            <color indexed="81"/>
            <rFont val="Segoe UI"/>
            <family val="2"/>
          </rPr>
          <t>Behrens, Lioba:</t>
        </r>
        <r>
          <rPr>
            <sz val="9"/>
            <color indexed="81"/>
            <rFont val="Segoe UI"/>
            <family val="2"/>
          </rPr>
          <t xml:space="preserve">
Es wird geprüft, ob die Einsatzzeit eingehalten wurde. 
Unter 18 Jahre:
Beginn vor 06:00 Uhr = unzulässig
Ende nach 20:00 Uhr = unzulässig
Über 18 Jahre:
Gibt es keine Regelung</t>
        </r>
      </text>
    </comment>
    <comment ref="M16" authorId="0" shapeId="0" xr:uid="{F1336A2A-3F25-4E15-ACFB-065271D81AEC}">
      <text>
        <r>
          <rPr>
            <b/>
            <sz val="9"/>
            <color indexed="81"/>
            <rFont val="Segoe UI"/>
            <family val="2"/>
          </rPr>
          <t>Behrens, Lioba:</t>
        </r>
        <r>
          <rPr>
            <sz val="9"/>
            <color indexed="81"/>
            <rFont val="Segoe UI"/>
            <family val="2"/>
          </rPr>
          <t xml:space="preserve">
Es wird geprüft, ob die Ruhezeit zwischen zwei Einsätzen eingehalten wurde. 
Unter 18 Jahre:
Es muss nach Beendigung der täglichen Arbeitszeit eine ununterbrochene Ruhezeit von mindestens 12 Stunden vorliegen.  
Über 18 Jahre:
Es muss  nach Beendigung der täglichen Arbeitszeit eine ununterbrochene Ruhezeit von mindestens 11 Stunden vorliegen. </t>
        </r>
      </text>
    </comment>
    <comment ref="N16" authorId="0" shapeId="0" xr:uid="{1E63ACEE-1098-4379-932B-E28DBA6072E9}">
      <text>
        <r>
          <rPr>
            <b/>
            <sz val="9"/>
            <color indexed="81"/>
            <rFont val="Segoe UI"/>
            <charset val="1"/>
          </rPr>
          <t>Behrens, Lioba:</t>
        </r>
        <r>
          <rPr>
            <sz val="9"/>
            <color indexed="81"/>
            <rFont val="Segoe UI"/>
            <charset val="1"/>
          </rPr>
          <t xml:space="preserve">
Es wird geprüft, ob die tägl. Arbeitszeit eingehalten wurde. 
Dies ist aber nicht so einfach, weil es sehr viele Bedingungen gibt. Daher wird das nur grob geprüft &amp; die Info ist mit Kontext zu beurteilen!
Unter 18 Jahre:
Es darf nicht mehr als 8 Stunden täglich gearbeitet werden. Ausnahmsweise darf die tägl. Arbeitszeit auf 8,5 Stunden erweitert werden. </t>
        </r>
        <r>
          <rPr>
            <b/>
            <sz val="9"/>
            <color indexed="81"/>
            <rFont val="Segoe UI"/>
            <family val="2"/>
          </rPr>
          <t xml:space="preserve">Daher prüft die Abfrage, ob die 8,5 Stunden überschritten wurden. </t>
        </r>
        <r>
          <rPr>
            <sz val="9"/>
            <color indexed="81"/>
            <rFont val="Segoe UI"/>
            <charset val="1"/>
          </rPr>
          <t xml:space="preserve">
Über 18 Jahre:
Die werktägliche Arbeitszeit der Arbeitnehmer darf acht Stunden nicht überschreiten. Sie kann auf bis zu zehn Stunden nur verlängert werden, wenn innerhalb von sechs Kalendermonaten oder innerhalb von 24 Wochen im Durchschnitt acht Stunden werktäglich nicht überschritten werden.
</t>
        </r>
        <r>
          <rPr>
            <b/>
            <sz val="9"/>
            <color indexed="81"/>
            <rFont val="Segoe UI"/>
            <family val="2"/>
          </rPr>
          <t>Daher prüft die Abfrage, ob die 10 Stunden überschritten wurden.</t>
        </r>
        <r>
          <rPr>
            <sz val="9"/>
            <color indexed="81"/>
            <rFont val="Segoe UI"/>
            <charset val="1"/>
          </rPr>
          <t xml:space="preserve">
</t>
        </r>
      </text>
    </comment>
  </commentList>
</comments>
</file>

<file path=xl/sharedStrings.xml><?xml version="1.0" encoding="utf-8"?>
<sst xmlns="http://schemas.openxmlformats.org/spreadsheetml/2006/main" count="424" uniqueCount="132">
  <si>
    <t>Neujahr</t>
  </si>
  <si>
    <t>Karfreitag</t>
  </si>
  <si>
    <t>Ostermontag</t>
  </si>
  <si>
    <t>Tag der Arbeit</t>
  </si>
  <si>
    <t>Christi Himmelfahrt</t>
  </si>
  <si>
    <t>Pfingstmontag</t>
  </si>
  <si>
    <t>Fronleichnam</t>
  </si>
  <si>
    <t>Tag der Deutschen Einheit</t>
  </si>
  <si>
    <t>Allerheiligen</t>
  </si>
  <si>
    <t>Weihnachten</t>
  </si>
  <si>
    <t>2. Weihnachtstag</t>
  </si>
  <si>
    <t>Name, Vorname</t>
  </si>
  <si>
    <t>Dienstbeginn</t>
  </si>
  <si>
    <t>Dienstende</t>
  </si>
  <si>
    <t>Bildungsjahr</t>
  </si>
  <si>
    <t>Geburtsdatum</t>
  </si>
  <si>
    <t>wöchentl. Arbeitszeit</t>
  </si>
  <si>
    <t>Über-/Unterstunden</t>
  </si>
  <si>
    <t>GESAMT</t>
  </si>
  <si>
    <t xml:space="preserve">August </t>
  </si>
  <si>
    <t>September</t>
  </si>
  <si>
    <t>Oktober</t>
  </si>
  <si>
    <t>November</t>
  </si>
  <si>
    <t>Dezember</t>
  </si>
  <si>
    <t>Januar</t>
  </si>
  <si>
    <t>Februar</t>
  </si>
  <si>
    <t>März</t>
  </si>
  <si>
    <t>April</t>
  </si>
  <si>
    <t>Mai</t>
  </si>
  <si>
    <t>Juni</t>
  </si>
  <si>
    <t>Juli</t>
  </si>
  <si>
    <t>Urlaubstage</t>
  </si>
  <si>
    <t>Urlaubstage genommen</t>
  </si>
  <si>
    <t>nur sichtbar für SJ NRW</t>
  </si>
  <si>
    <t>Monat</t>
  </si>
  <si>
    <t>tägl. Arbeitszeit</t>
  </si>
  <si>
    <t>Krank</t>
  </si>
  <si>
    <t>Dienstdauer</t>
  </si>
  <si>
    <t>Alter zu Dienstbeginn</t>
  </si>
  <si>
    <t>Alter zu Kalenderbeginn</t>
  </si>
  <si>
    <t xml:space="preserve">Arbeitszeitkonto August </t>
  </si>
  <si>
    <t>Wochentag</t>
  </si>
  <si>
    <t>Datum</t>
  </si>
  <si>
    <t>Status</t>
  </si>
  <si>
    <t>Kommen</t>
  </si>
  <si>
    <t>Gehen</t>
  </si>
  <si>
    <t>Pause</t>
  </si>
  <si>
    <t>Soll</t>
  </si>
  <si>
    <t>Summe</t>
  </si>
  <si>
    <t>Hinweis</t>
  </si>
  <si>
    <t>Über-/Unterstunden August</t>
  </si>
  <si>
    <t>Über-/Unterstunden GESAMT</t>
  </si>
  <si>
    <t>Anleitung</t>
  </si>
  <si>
    <t>Feiertag</t>
  </si>
  <si>
    <t>Wochenende</t>
  </si>
  <si>
    <t>Tagesalter</t>
  </si>
  <si>
    <t>Einsatzzeit</t>
  </si>
  <si>
    <t>Ruhezeit</t>
  </si>
  <si>
    <t>Dropdown Bildungsjahr</t>
  </si>
  <si>
    <t>2025/2026</t>
  </si>
  <si>
    <t>2026/2027</t>
  </si>
  <si>
    <t>2027/2028</t>
  </si>
  <si>
    <t>2028/2029</t>
  </si>
  <si>
    <t>2029/2030</t>
  </si>
  <si>
    <t>2030/2031</t>
  </si>
  <si>
    <t>Dropdown Zeiten</t>
  </si>
  <si>
    <t>Dropdown Status</t>
  </si>
  <si>
    <t>Seminar/Bildungstag</t>
  </si>
  <si>
    <t>Überstundenabbau</t>
  </si>
  <si>
    <t>Urlaub</t>
  </si>
  <si>
    <t>Freistellung</t>
  </si>
  <si>
    <t>digitaler Starttag</t>
  </si>
  <si>
    <t>Einführungsseminar</t>
  </si>
  <si>
    <t>Zwischenseminar</t>
  </si>
  <si>
    <t>Abschlussseminar</t>
  </si>
  <si>
    <t>Seminar Sprecher*innen</t>
  </si>
  <si>
    <t>Bildungstag &amp; Arbeitszeit</t>
  </si>
  <si>
    <t>Hinweise zum Ausfüllen des Arbeitszeitkontos</t>
  </si>
  <si>
    <t>Hinweise: Wann soll welcher Status gewählt werden?</t>
  </si>
  <si>
    <t>Urlaub 18 Jahre</t>
  </si>
  <si>
    <t>Urlaub 17 Jahre</t>
  </si>
  <si>
    <t>Urlaub 16 Jahre</t>
  </si>
  <si>
    <t>Monate</t>
  </si>
  <si>
    <t>Das Arbeitszeitkonto ist für eine 5-Tage-Woche (Montag bis Freitag) ausgelegt. Arbeitszeiten am Wochenende werden grundsätzlich als Überstunden gewertet. Wird für die Wochenendarbeit ein Ausgleichstag gewährt, muss dieser Tag mit dem Status „Überstundenabbau“ gekennzeichnet werden.</t>
  </si>
  <si>
    <t>Bei der Auswahl bestimmter Statuswerte (z. B. Seminar/Bildungstag, Urlaub, Krank oder Freistellung) wird die erforderliche Soll-Arbeitszeit automatisch für den jeweiligen Tag eingetragen. An regulären Arbeitstagen muss kein Status ausgewählt werden. Das Feld bleibt in diesem Fall leer.</t>
  </si>
  <si>
    <r>
      <rPr>
        <b/>
        <sz val="11"/>
        <color theme="1"/>
        <rFont val="Arial"/>
        <family val="2"/>
      </rPr>
      <t>kein Status/leer</t>
    </r>
    <r>
      <rPr>
        <sz val="11"/>
        <color theme="1"/>
        <rFont val="Arial"/>
        <family val="2"/>
      </rPr>
      <t xml:space="preserve">
Reguläre Arbeitstage benötigen keinen Status. Die Soll-Arbeitszeit wird automatisch berücksichtigt und die Arbeitszeiten können über die Felder „Kommen“ und „Gehen“ erfasst werden.</t>
    </r>
  </si>
  <si>
    <r>
      <rPr>
        <b/>
        <sz val="11"/>
        <color theme="1"/>
        <rFont val="Arial"/>
        <family val="2"/>
      </rPr>
      <t>Seminar/Bildungstag</t>
    </r>
    <r>
      <rPr>
        <sz val="11"/>
        <color theme="1"/>
        <rFont val="Arial"/>
        <family val="2"/>
      </rPr>
      <t xml:space="preserve">
Ein Bildungstag wird mit 7,8 Stunden angerechnet. Soll-Arbeitszeit und Tagessumme werden automatisch angepasst.</t>
    </r>
  </si>
  <si>
    <r>
      <rPr>
        <b/>
        <sz val="11"/>
        <color theme="1"/>
        <rFont val="Arial"/>
        <family val="2"/>
      </rPr>
      <t>Bildungstag &amp; Arbeitszeit</t>
    </r>
    <r>
      <rPr>
        <sz val="11"/>
        <color theme="1"/>
        <rFont val="Arial"/>
        <family val="2"/>
      </rPr>
      <t xml:space="preserve">
Diesen Status bitte verwenden, wenn Bildungszeiten in kleine Einheiten aufgeteilt sind (z. B. täglich 2 Stunden im Rahmen einer ÜL-C-Ausbildung) und zusätzlich reguläre Arbeitszeit anfällt. Die Bildungs- und Arbeitszeiten können dann gemeinsam erfasst werden.</t>
    </r>
  </si>
  <si>
    <r>
      <rPr>
        <b/>
        <sz val="11"/>
        <color theme="1"/>
        <rFont val="Arial"/>
        <family val="2"/>
      </rPr>
      <t>Überstundenabbau</t>
    </r>
    <r>
      <rPr>
        <sz val="11"/>
        <color theme="1"/>
        <rFont val="Arial"/>
        <family val="2"/>
      </rPr>
      <t xml:space="preserve">
Die Soll-Arbeitszeit wird automatisch angepasst. Es ist weiterhin möglich, Arbeitszeiten zu erfassen, wenn Überstunden nur teilweise abgebaut werden.</t>
    </r>
  </si>
  <si>
    <r>
      <rPr>
        <b/>
        <sz val="11"/>
        <color theme="1"/>
        <rFont val="Arial"/>
        <family val="2"/>
      </rPr>
      <t>digitaler Starttag, Einführungsseminar, Zwischenseminar, Abschlussseminar, Seminar Sprecher*innen</t>
    </r>
    <r>
      <rPr>
        <sz val="11"/>
        <color theme="1"/>
        <rFont val="Arial"/>
        <family val="2"/>
      </rPr>
      <t xml:space="preserve">
Diese Seminare werden grundsätzlich mit 7,8 Stunden pro Tag angerechnet. Bei Auswahl des entsprechenden Status werden die Soll-Arbeitszeit und die Tagessumme automatisch angepasst.</t>
    </r>
  </si>
  <si>
    <t>Übersicht zum Arbeitszeitkonto</t>
  </si>
  <si>
    <t>Die rot hinterlegten Felder im Tabellenblatt „Übersicht“ müssen vollständig ausgefüllt werden. Andernfalls kann es zu fehlerhaften Berechnungen im Arbeitszeitkonto kommen.
Arbeits- und Pausenzeiten müssen immer im Uhrzeitformat mit Doppelpunkt erfasst werden, z. B. 9:00 oder 0:30.</t>
  </si>
  <si>
    <t>18 Jahre +</t>
  </si>
  <si>
    <t>17 Jahre*</t>
  </si>
  <si>
    <t>16 Jahre*</t>
  </si>
  <si>
    <t>Dienstmonate</t>
  </si>
  <si>
    <t>Bildungstage</t>
  </si>
  <si>
    <r>
      <rPr>
        <b/>
        <sz val="11"/>
        <color theme="1"/>
        <rFont val="Arial"/>
        <family val="2"/>
      </rPr>
      <t>Urlaub, Krank oder Freistellung</t>
    </r>
    <r>
      <rPr>
        <sz val="11"/>
        <color theme="1"/>
        <rFont val="Arial"/>
        <family val="2"/>
      </rPr>
      <t xml:space="preserve">
Die Soll-Arbeitszeit sowie die Tagessumme werden automatisch angepasst.
Hinweis: Diesen Status bitte nicht an Feiertagen, Samstagen oder Sonntagen verwenden, da diese Tage sonst als Überstunden gewertet werden.</t>
    </r>
  </si>
  <si>
    <r>
      <rPr>
        <b/>
        <sz val="11"/>
        <color theme="1"/>
        <rFont val="Arial"/>
        <family val="2"/>
      </rPr>
      <t xml:space="preserve">Einsatz </t>
    </r>
    <r>
      <rPr>
        <b/>
        <u/>
        <sz val="11"/>
        <color theme="1"/>
        <rFont val="Arial"/>
        <family val="2"/>
      </rPr>
      <t>volljährige</t>
    </r>
    <r>
      <rPr>
        <b/>
        <sz val="11"/>
        <color theme="1"/>
        <rFont val="Arial"/>
        <family val="2"/>
      </rPr>
      <t xml:space="preserve"> Freiwilligendienstleistende: </t>
    </r>
    <r>
      <rPr>
        <sz val="11"/>
        <color theme="1"/>
        <rFont val="Arial"/>
        <family val="2"/>
      </rPr>
      <t xml:space="preserve">
• Bei einer Arbeitszeit von mehr als 6 Stunden müssen 
mindestens 30 Minuten Pause genommen werden.
• Bei einer Arbeitszeit von mehr als 9 Stunden müssen 
mindestens 45 Minuten Pause genommen werden.
• Einsatz an max. 6 Tagen (max. bis zu 10 Stunden pro Tag)
• Zwischen den Arbeitstagen ist eine Ruhezeit von mind. 11 Std. einzuhalten</t>
    </r>
  </si>
  <si>
    <t>Bildungstage werden grundsätzlich mit 7,8 Stunden pro Tag angerechnet.
Ausnahme: Werden Bildungstage in mehrere kleinere Einheiten aufgeteilt (z. B. eine ÜL-C-Ausbildung mit täglich 3 Seminarstunden), erfolgt keine automatische Anrechnung von 7,8 Stunden. In diesem Fall kann die tatsächliche Arbeits- bzw. Seminarzeit erfasst werden.</t>
  </si>
  <si>
    <t>Hinweise im Arbeitszeitkonto</t>
  </si>
  <si>
    <r>
      <rPr>
        <b/>
        <sz val="11"/>
        <color theme="1"/>
        <rFont val="Arial"/>
        <family val="2"/>
      </rPr>
      <t xml:space="preserve">"Pause zu gering"
</t>
    </r>
    <r>
      <rPr>
        <sz val="11"/>
        <color theme="1"/>
        <rFont val="Arial"/>
        <family val="2"/>
      </rPr>
      <t>Der Hinweis erscheint, wenn die Pausenzeit zu gering  war bzw. Pause gar nicht eingetragen wurde/stattgefunden hat. Siehe hierzu: "Hinweise zum Ausfüllen des Arbeitszeitkontos".</t>
    </r>
  </si>
  <si>
    <r>
      <rPr>
        <b/>
        <sz val="11"/>
        <color theme="1"/>
        <rFont val="Arial"/>
        <family val="2"/>
      </rPr>
      <t>"Einsatzzeit unzulässig"</t>
    </r>
    <r>
      <rPr>
        <sz val="11"/>
        <color theme="1"/>
        <rFont val="Arial"/>
        <family val="2"/>
      </rPr>
      <t xml:space="preserve">
Der Hinweis erscheint bei minderjährigen Freiwilligendienstleistenden, wenn die Einsatzzeit vor 06:00 Uhr beginnt oder nach 20:00 Uhr beendet wird. Das ist gesetzlich verboten.</t>
    </r>
  </si>
  <si>
    <r>
      <rPr>
        <b/>
        <sz val="11"/>
        <color theme="1"/>
        <rFont val="Arial"/>
        <family val="2"/>
      </rPr>
      <t>"Ruhezeit unzulässig"</t>
    </r>
    <r>
      <rPr>
        <sz val="11"/>
        <color theme="1"/>
        <rFont val="Arial"/>
        <family val="2"/>
      </rPr>
      <t xml:space="preserve">
Der Hinweis erscheint, wenn die Ruhezeit zwischen zwei Arbeitstagen zu gering  war. Siehe hierzu: "Hinweise zum Ausfüllen des Arbeitszeitkontos".</t>
    </r>
  </si>
  <si>
    <r>
      <rPr>
        <b/>
        <sz val="11"/>
        <color theme="1"/>
        <rFont val="Arial"/>
        <family val="2"/>
      </rPr>
      <t>Bildungstage:</t>
    </r>
    <r>
      <rPr>
        <sz val="11"/>
        <color theme="1"/>
        <rFont val="Arial"/>
        <family val="2"/>
      </rPr>
      <t xml:space="preserve">
Sobald die Teilnahmebescheinigung über einen Bildungstag vorliegt, bitte umgehend an die Sportjugend NRW übermitteln (per App oder direkt per E-Mail an die zuständige Betreuungsperson).</t>
    </r>
  </si>
  <si>
    <t xml:space="preserve">
Allg. Informationen zu Bildungstagen sind auf der Homepage Sportjugend NRW zu finden</t>
  </si>
  <si>
    <t xml:space="preserve">Die Hinweise erscheinen nur im Arbeitszeitkonto. Wenn die Monatsübersicht ausgedruckt wird, sind diese nicht mehr zu sehen. </t>
  </si>
  <si>
    <t xml:space="preserve">Arbeitszeitkonto September </t>
  </si>
  <si>
    <t>Über-/Unterstunden September</t>
  </si>
  <si>
    <t xml:space="preserve">Arbeitszeitkonto Oktober </t>
  </si>
  <si>
    <t>Über-/Unterstunden Oktober</t>
  </si>
  <si>
    <t>Arbeitszeitkonto November</t>
  </si>
  <si>
    <t>Über-/Unterstunden November</t>
  </si>
  <si>
    <t xml:space="preserve">Arbeitszeitkonto Dezember </t>
  </si>
  <si>
    <t>Über-/Unterstunden Dezember</t>
  </si>
  <si>
    <t xml:space="preserve">Arbeitszeitkonto Juli </t>
  </si>
  <si>
    <t>Über-/Unterstunden Juli</t>
  </si>
  <si>
    <t xml:space="preserve">Arbeitszeitkonto Juni </t>
  </si>
  <si>
    <t>Über-/Unterstunden Juni</t>
  </si>
  <si>
    <t xml:space="preserve">Arbeitszeitkonto Mai </t>
  </si>
  <si>
    <t>Über-/Unterstunden Mai</t>
  </si>
  <si>
    <t xml:space="preserve">Arbeitszeitkonto April </t>
  </si>
  <si>
    <t>Über-/Unterstunden April</t>
  </si>
  <si>
    <t xml:space="preserve">Arbeitszeitkonto März </t>
  </si>
  <si>
    <t>Über-/Unterstunden März</t>
  </si>
  <si>
    <t xml:space="preserve">Arbeitszeitkonto Februar </t>
  </si>
  <si>
    <t>Über-/Unterstunden Februar</t>
  </si>
  <si>
    <t xml:space="preserve">Arbeitszeitkonto Januar </t>
  </si>
  <si>
    <t>Über-/Unterstunden Januar</t>
  </si>
  <si>
    <t>Rückfragen an die Sportjugend NRW: 
FD@lsb.nrw oder 0203 7381-883 oder direkt an die zuständige Betreuungsperson</t>
  </si>
  <si>
    <r>
      <rPr>
        <b/>
        <sz val="11"/>
        <color theme="1"/>
        <rFont val="Arial"/>
        <family val="2"/>
      </rPr>
      <t>*Urlaub bei Minderjährigen:</t>
    </r>
    <r>
      <rPr>
        <sz val="11"/>
        <color theme="1"/>
        <rFont val="Arial"/>
        <family val="2"/>
      </rPr>
      <t xml:space="preserve">
	• Zu Beginn des Kalenderjahres noch nicht 16: Es gilt das Alter von 16 Jahren.
• Zu Beginn des Kalenderjahres noch nicht 17: Es gilt das Alter von 17 Jahren.</t>
    </r>
  </si>
  <si>
    <r>
      <rPr>
        <b/>
        <sz val="11"/>
        <color theme="1"/>
        <rFont val="Arial"/>
        <family val="2"/>
      </rPr>
      <t xml:space="preserve">Einsatz </t>
    </r>
    <r>
      <rPr>
        <b/>
        <u/>
        <sz val="11"/>
        <color theme="1"/>
        <rFont val="Arial"/>
        <family val="2"/>
      </rPr>
      <t>minderjährige</t>
    </r>
    <r>
      <rPr>
        <b/>
        <sz val="11"/>
        <color theme="1"/>
        <rFont val="Arial"/>
        <family val="2"/>
      </rPr>
      <t xml:space="preserve"> Freiwilligendienstleistende: </t>
    </r>
    <r>
      <rPr>
        <sz val="11"/>
        <color theme="1"/>
        <rFont val="Arial"/>
        <family val="2"/>
      </rPr>
      <t xml:space="preserve">
• Bei einer Arbeitszeit von mehr als 4,5 bis einschließlich 6 Stunden müssen mindestens 30 Minuten Pause genommen werden.
• Bei einer Arbeitszeit von mehr als 6 Stunden müssen 
mindestens 60 Minuten Pause genommen werden.
• Einsatz nur zwischen 06:00 und 20:00 Uhr erlaubt
• Einsatz nur an 5 Tagen die Woche (max. 8 Stunden pro Tag)
• Zwischen den Arbeitstagen ist eine Ruhezeit von mind. 12 Std. einzuhalten
• Einsatz max. an 2 Samstagen und max. an 2 Sonntagen im Monat. Bei Wochenendarbeitszeiten ist ein Ausgleichstag innerhalb der gleichen Woche zu gewähren.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</si>
</sst>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19" x14ac:knownFonts="1">
    <font>
      <sz val="11"/>
      <color theme="1"/>
      <name val="Arial"/>
      <family val="2"/>
    </font>
    <font>
      <b/>
      <sz val="11"/>
      <color theme="0"/>
      <name val="Arial"/>
      <family val="2"/>
    </font>
    <font>
      <b/>
      <sz val="11"/>
      <color theme="1"/>
      <name val="Arial"/>
      <family val="2"/>
    </font>
    <font>
      <sz val="11"/>
      <color theme="0"/>
      <name val="Arial"/>
      <family val="2"/>
    </font>
    <font>
      <b/>
      <sz val="14"/>
      <color theme="1"/>
      <name val="Arial"/>
      <family val="2"/>
    </font>
    <font>
      <b/>
      <sz val="12"/>
      <color theme="1"/>
      <name val="Arial"/>
      <family val="2"/>
    </font>
    <font>
      <b/>
      <sz val="12"/>
      <color theme="0"/>
      <name val="Arial"/>
      <family val="2"/>
    </font>
    <font>
      <b/>
      <sz val="11"/>
      <name val="Arial"/>
      <family val="2"/>
    </font>
    <font>
      <b/>
      <sz val="20"/>
      <color theme="1"/>
      <name val="Arial"/>
      <family val="2"/>
    </font>
    <font>
      <b/>
      <sz val="11"/>
      <color indexed="8"/>
      <name val="Arial"/>
      <family val="2"/>
    </font>
    <font>
      <sz val="14"/>
      <color theme="1"/>
      <name val="Arial"/>
      <family val="2"/>
    </font>
    <font>
      <sz val="9"/>
      <color indexed="81"/>
      <name val="Segoe UI"/>
      <family val="2"/>
    </font>
    <font>
      <b/>
      <sz val="9"/>
      <color indexed="81"/>
      <name val="Segoe UI"/>
      <family val="2"/>
    </font>
    <font>
      <sz val="9"/>
      <color indexed="81"/>
      <name val="Segoe UI"/>
      <charset val="1"/>
    </font>
    <font>
      <b/>
      <sz val="9"/>
      <color indexed="81"/>
      <name val="Segoe UI"/>
      <charset val="1"/>
    </font>
    <font>
      <sz val="12"/>
      <color theme="1"/>
      <name val="Arial"/>
      <family val="2"/>
    </font>
    <font>
      <b/>
      <u/>
      <sz val="11"/>
      <color theme="1"/>
      <name val="Arial"/>
      <family val="2"/>
    </font>
    <font>
      <b/>
      <sz val="16"/>
      <color theme="0"/>
      <name val="Arial"/>
      <family val="2"/>
    </font>
    <font>
      <u/>
      <sz val="11"/>
      <color theme="10"/>
      <name val="Arial"/>
      <family val="2"/>
    </font>
  </fonts>
  <fills count="13">
    <fill>
      <patternFill patternType="none"/>
    </fill>
    <fill>
      <patternFill patternType="gray125"/>
    </fill>
    <fill>
      <patternFill patternType="solid">
        <fgColor rgb="FF93117E"/>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7C80"/>
        <bgColor indexed="64"/>
      </patternFill>
    </fill>
    <fill>
      <patternFill patternType="solid">
        <fgColor rgb="FFFFCC99"/>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3399FF"/>
        <bgColor indexed="64"/>
      </patternFill>
    </fill>
    <fill>
      <patternFill patternType="solid">
        <fgColor theme="4" tint="0.79998168889431442"/>
        <bgColor indexed="64"/>
      </patternFill>
    </fill>
    <fill>
      <patternFill patternType="solid">
        <fgColor rgb="FF8BA236"/>
        <bgColor indexed="64"/>
      </patternFill>
    </fill>
  </fills>
  <borders count="32">
    <border>
      <left/>
      <right/>
      <top/>
      <bottom/>
      <diagonal/>
    </border>
    <border>
      <left style="thin">
        <color indexed="1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top/>
      <bottom style="thin">
        <color indexed="22"/>
      </bottom>
      <diagonal/>
    </border>
    <border>
      <left/>
      <right/>
      <top style="thin">
        <color indexed="22"/>
      </top>
      <bottom style="thin">
        <color indexed="22"/>
      </bottom>
      <diagonal/>
    </border>
    <border>
      <left/>
      <right/>
      <top style="thin">
        <color indexed="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8" fillId="0" borderId="0" applyNumberFormat="0" applyFill="0" applyBorder="0" applyAlignment="0" applyProtection="0"/>
  </cellStyleXfs>
  <cellXfs count="148">
    <xf numFmtId="0" fontId="0" fillId="0" borderId="0" xfId="0"/>
    <xf numFmtId="49" fontId="0" fillId="0" borderId="1" xfId="0" applyNumberFormat="1" applyBorder="1"/>
    <xf numFmtId="14" fontId="0" fillId="0" borderId="0" xfId="0" applyNumberFormat="1"/>
    <xf numFmtId="0" fontId="0" fillId="0" borderId="1" xfId="0" applyBorder="1"/>
    <xf numFmtId="0" fontId="0" fillId="0" borderId="2" xfId="0" applyBorder="1" applyAlignment="1">
      <alignment horizontal="center"/>
    </xf>
    <xf numFmtId="0" fontId="0" fillId="0" borderId="2" xfId="0" applyBorder="1"/>
    <xf numFmtId="0" fontId="1" fillId="2" borderId="2" xfId="0" applyFont="1" applyFill="1" applyBorder="1" applyAlignment="1">
      <alignment vertical="center"/>
    </xf>
    <xf numFmtId="0" fontId="1" fillId="2" borderId="2" xfId="0" applyFont="1" applyFill="1" applyBorder="1" applyAlignment="1">
      <alignment horizontal="center" vertical="center"/>
    </xf>
    <xf numFmtId="0" fontId="2" fillId="0" borderId="2" xfId="0" applyFont="1" applyBorder="1"/>
    <xf numFmtId="0" fontId="0" fillId="0" borderId="7" xfId="0" applyBorder="1" applyAlignment="1">
      <alignment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0" fillId="3" borderId="0" xfId="0" applyFill="1"/>
    <xf numFmtId="0" fontId="7" fillId="0" borderId="2" xfId="0" applyFont="1" applyBorder="1" applyAlignment="1">
      <alignment horizontal="center"/>
    </xf>
    <xf numFmtId="0" fontId="2" fillId="0" borderId="2" xfId="0" applyFont="1" applyBorder="1" applyAlignment="1">
      <alignment horizontal="center"/>
    </xf>
    <xf numFmtId="0" fontId="1" fillId="2" borderId="2" xfId="0" applyFont="1" applyFill="1" applyBorder="1"/>
    <xf numFmtId="0" fontId="8" fillId="4" borderId="8" xfId="0" applyFont="1" applyFill="1" applyBorder="1" applyAlignment="1" applyProtection="1">
      <alignment vertical="center"/>
      <protection locked="0"/>
    </xf>
    <xf numFmtId="0" fontId="8" fillId="4" borderId="9" xfId="0" applyFont="1" applyFill="1" applyBorder="1" applyAlignment="1" applyProtection="1">
      <alignment vertical="center"/>
      <protection locked="0"/>
    </xf>
    <xf numFmtId="49" fontId="9" fillId="0" borderId="13" xfId="0" applyNumberFormat="1" applyFont="1" applyBorder="1"/>
    <xf numFmtId="0" fontId="0" fillId="0" borderId="14" xfId="0" applyBorder="1"/>
    <xf numFmtId="0" fontId="0" fillId="0" borderId="15" xfId="0" applyBorder="1"/>
    <xf numFmtId="0" fontId="0" fillId="6" borderId="0" xfId="0" applyFill="1"/>
    <xf numFmtId="49" fontId="0" fillId="0" borderId="14" xfId="0" applyNumberFormat="1" applyBorder="1"/>
    <xf numFmtId="49" fontId="0" fillId="0" borderId="15" xfId="0" applyNumberFormat="1" applyBorder="1"/>
    <xf numFmtId="2" fontId="0" fillId="0" borderId="0" xfId="0" applyNumberFormat="1"/>
    <xf numFmtId="164" fontId="0" fillId="0" borderId="0" xfId="0" applyNumberFormat="1"/>
    <xf numFmtId="2" fontId="3" fillId="7" borderId="0" xfId="0" applyNumberFormat="1" applyFont="1" applyFill="1"/>
    <xf numFmtId="0" fontId="0" fillId="0" borderId="0" xfId="0" applyAlignment="1">
      <alignment vertical="center" wrapText="1"/>
    </xf>
    <xf numFmtId="0" fontId="0" fillId="8" borderId="2" xfId="0" applyFill="1" applyBorder="1" applyAlignment="1">
      <alignment horizontal="center"/>
    </xf>
    <xf numFmtId="0" fontId="0" fillId="9" borderId="2" xfId="0" applyFill="1" applyBorder="1" applyAlignment="1">
      <alignment horizontal="center"/>
    </xf>
    <xf numFmtId="0" fontId="0" fillId="10" borderId="2" xfId="0" applyFill="1" applyBorder="1" applyAlignment="1">
      <alignment horizontal="center"/>
    </xf>
    <xf numFmtId="0" fontId="0" fillId="0" borderId="0" xfId="0" applyAlignment="1">
      <alignment vertical="center"/>
    </xf>
    <xf numFmtId="0" fontId="15" fillId="0" borderId="2" xfId="0" applyFont="1" applyBorder="1" applyAlignment="1">
      <alignment horizontal="center" vertical="center"/>
    </xf>
    <xf numFmtId="0" fontId="6" fillId="2" borderId="2" xfId="0" applyFont="1" applyFill="1" applyBorder="1" applyAlignment="1">
      <alignment horizontal="center" vertical="center"/>
    </xf>
    <xf numFmtId="0" fontId="5" fillId="0" borderId="2" xfId="0" applyFont="1" applyBorder="1" applyAlignment="1">
      <alignment vertical="center"/>
    </xf>
    <xf numFmtId="0" fontId="5" fillId="4" borderId="2" xfId="0" applyFont="1" applyFill="1" applyBorder="1" applyAlignment="1">
      <alignment vertical="center"/>
    </xf>
    <xf numFmtId="0" fontId="0" fillId="0" borderId="2" xfId="0" applyBorder="1" applyProtection="1">
      <protection hidden="1"/>
    </xf>
    <xf numFmtId="14" fontId="0" fillId="0" borderId="2" xfId="0" applyNumberFormat="1" applyBorder="1" applyProtection="1">
      <protection hidden="1"/>
    </xf>
    <xf numFmtId="2" fontId="0" fillId="0" borderId="2" xfId="0" applyNumberFormat="1" applyBorder="1" applyAlignment="1" applyProtection="1">
      <alignment horizontal="center"/>
      <protection hidden="1"/>
    </xf>
    <xf numFmtId="0" fontId="0" fillId="0" borderId="2" xfId="0" applyBorder="1" applyProtection="1">
      <protection locked="0"/>
    </xf>
    <xf numFmtId="20" fontId="0" fillId="0" borderId="2" xfId="0" applyNumberFormat="1" applyBorder="1" applyProtection="1">
      <protection locked="0"/>
    </xf>
    <xf numFmtId="0" fontId="0" fillId="0" borderId="2" xfId="0" applyBorder="1" applyAlignment="1" applyProtection="1">
      <alignment horizontal="center"/>
      <protection hidden="1"/>
    </xf>
    <xf numFmtId="0" fontId="5" fillId="11" borderId="2" xfId="0" applyFont="1" applyFill="1" applyBorder="1" applyAlignment="1">
      <alignment vertical="center"/>
    </xf>
    <xf numFmtId="0" fontId="2" fillId="12" borderId="2" xfId="0" applyFont="1" applyFill="1" applyBorder="1" applyAlignment="1">
      <alignment horizontal="center"/>
    </xf>
    <xf numFmtId="0" fontId="0" fillId="3" borderId="2" xfId="0" applyFill="1" applyBorder="1" applyAlignment="1">
      <alignment horizontal="center"/>
    </xf>
    <xf numFmtId="0" fontId="5" fillId="0" borderId="6" xfId="0" applyFont="1" applyBorder="1" applyAlignment="1">
      <alignment horizontal="center"/>
    </xf>
    <xf numFmtId="0" fontId="8" fillId="4" borderId="2" xfId="0" applyFont="1" applyFill="1" applyBorder="1" applyAlignment="1" applyProtection="1">
      <alignment horizontal="center" vertical="center"/>
      <protection locked="0"/>
    </xf>
    <xf numFmtId="0" fontId="6" fillId="2" borderId="0" xfId="0" applyFont="1" applyFill="1" applyAlignment="1">
      <alignment horizontal="center" vertical="center"/>
    </xf>
    <xf numFmtId="49" fontId="9" fillId="0" borderId="10"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12" xfId="0" applyNumberFormat="1" applyFont="1" applyBorder="1" applyAlignment="1">
      <alignment horizontal="center" vertical="center"/>
    </xf>
    <xf numFmtId="2" fontId="9" fillId="0" borderId="10" xfId="0" applyNumberFormat="1" applyFont="1" applyBorder="1" applyAlignment="1" applyProtection="1">
      <alignment horizontal="center" vertical="center"/>
      <protection hidden="1"/>
    </xf>
    <xf numFmtId="2" fontId="9" fillId="0" borderId="12" xfId="0" applyNumberFormat="1" applyFont="1" applyBorder="1" applyAlignment="1" applyProtection="1">
      <alignment horizontal="center" vertical="center"/>
      <protection hidden="1"/>
    </xf>
    <xf numFmtId="0" fontId="0" fillId="8" borderId="2" xfId="0" applyFill="1" applyBorder="1" applyAlignment="1">
      <alignment horizontal="center"/>
    </xf>
    <xf numFmtId="0" fontId="0" fillId="9" borderId="2" xfId="0" applyFill="1" applyBorder="1" applyAlignment="1">
      <alignment horizontal="center"/>
    </xf>
    <xf numFmtId="0" fontId="0" fillId="10" borderId="2" xfId="0" applyFill="1" applyBorder="1" applyAlignment="1">
      <alignment horizontal="center"/>
    </xf>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18" fillId="0" borderId="19" xfId="1" applyBorder="1" applyAlignment="1">
      <alignment horizontal="center" vertical="center" wrapText="1"/>
    </xf>
    <xf numFmtId="0" fontId="18" fillId="0" borderId="0" xfId="1" applyBorder="1" applyAlignment="1">
      <alignment horizontal="center" vertical="center"/>
    </xf>
    <xf numFmtId="0" fontId="18" fillId="0" borderId="20" xfId="1" applyBorder="1" applyAlignment="1">
      <alignment horizontal="center" vertical="center"/>
    </xf>
    <xf numFmtId="0" fontId="18" fillId="0" borderId="19" xfId="1" applyBorder="1" applyAlignment="1">
      <alignment horizontal="center" vertical="center"/>
    </xf>
    <xf numFmtId="0" fontId="18" fillId="0" borderId="21" xfId="1" applyBorder="1" applyAlignment="1">
      <alignment horizontal="center" vertical="center"/>
    </xf>
    <xf numFmtId="0" fontId="18" fillId="0" borderId="22" xfId="1" applyBorder="1" applyAlignment="1">
      <alignment horizontal="center" vertical="center"/>
    </xf>
    <xf numFmtId="0" fontId="18" fillId="0" borderId="23" xfId="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3" xfId="0" applyBorder="1" applyAlignment="1">
      <alignment horizontal="center"/>
    </xf>
    <xf numFmtId="0" fontId="0" fillId="0" borderId="5" xfId="0" applyBorder="1" applyAlignment="1">
      <alignment horizontal="center"/>
    </xf>
    <xf numFmtId="0" fontId="0" fillId="3" borderId="3" xfId="0" applyFill="1" applyBorder="1" applyAlignment="1">
      <alignment horizontal="center"/>
    </xf>
    <xf numFmtId="0" fontId="0" fillId="3" borderId="5" xfId="0" applyFill="1" applyBorder="1" applyAlignment="1">
      <alignment horizontal="center"/>
    </xf>
    <xf numFmtId="0" fontId="2" fillId="12" borderId="3" xfId="0" applyFont="1" applyFill="1" applyBorder="1" applyAlignment="1">
      <alignment horizontal="center"/>
    </xf>
    <xf numFmtId="0" fontId="2" fillId="12" borderId="5" xfId="0" applyFont="1" applyFill="1" applyBorder="1" applyAlignment="1">
      <alignment horizontal="center"/>
    </xf>
    <xf numFmtId="0" fontId="0" fillId="0" borderId="24" xfId="0" applyBorder="1" applyAlignment="1">
      <alignment horizontal="center" wrapText="1"/>
    </xf>
    <xf numFmtId="0" fontId="0" fillId="0" borderId="25" xfId="0" applyBorder="1" applyAlignment="1">
      <alignment horizontal="center" wrapText="1"/>
    </xf>
    <xf numFmtId="0" fontId="0" fillId="0" borderId="26" xfId="0" applyBorder="1" applyAlignment="1">
      <alignment horizontal="center" wrapText="1"/>
    </xf>
    <xf numFmtId="0" fontId="0" fillId="0" borderId="27" xfId="0" applyBorder="1" applyAlignment="1">
      <alignment horizontal="center" wrapText="1"/>
    </xf>
    <xf numFmtId="0" fontId="0" fillId="0" borderId="2" xfId="0" applyBorder="1" applyAlignment="1">
      <alignment horizontal="center" wrapText="1"/>
    </xf>
    <xf numFmtId="0" fontId="0" fillId="0" borderId="28" xfId="0" applyBorder="1" applyAlignment="1">
      <alignment horizontal="center" wrapText="1"/>
    </xf>
    <xf numFmtId="0" fontId="0" fillId="0" borderId="29" xfId="0" applyBorder="1" applyAlignment="1">
      <alignment horizontal="center" wrapText="1"/>
    </xf>
    <xf numFmtId="0" fontId="0" fillId="0" borderId="30" xfId="0" applyBorder="1" applyAlignment="1">
      <alignment horizontal="center" wrapText="1"/>
    </xf>
    <xf numFmtId="0" fontId="0" fillId="0" borderId="31" xfId="0" applyBorder="1" applyAlignment="1">
      <alignment horizont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9" xfId="0" applyBorder="1" applyAlignment="1">
      <alignment horizontal="center" wrapText="1"/>
    </xf>
    <xf numFmtId="0" fontId="0" fillId="0" borderId="0" xfId="0"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0" xfId="0"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2" fontId="10" fillId="0" borderId="2" xfId="0" applyNumberFormat="1"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2" xfId="0" applyFont="1" applyBorder="1" applyAlignment="1">
      <alignment horizontal="center" vertical="center"/>
    </xf>
    <xf numFmtId="0" fontId="4" fillId="0" borderId="2" xfId="0" applyFont="1" applyBorder="1" applyAlignment="1">
      <alignment horizontal="center" vertical="center"/>
    </xf>
    <xf numFmtId="0" fontId="0" fillId="0" borderId="2" xfId="0" applyBorder="1" applyAlignment="1">
      <alignment horizontal="center"/>
    </xf>
    <xf numFmtId="0" fontId="10" fillId="0" borderId="2" xfId="0" applyFont="1" applyBorder="1" applyAlignment="1" applyProtection="1">
      <alignment horizontal="center" vertical="center"/>
      <protection locked="0"/>
    </xf>
    <xf numFmtId="0" fontId="5" fillId="11" borderId="2" xfId="0" applyFont="1" applyFill="1" applyBorder="1" applyAlignment="1">
      <alignment horizontal="center" vertical="center"/>
    </xf>
    <xf numFmtId="0" fontId="5" fillId="4" borderId="2" xfId="0" applyFont="1" applyFill="1" applyBorder="1" applyAlignment="1">
      <alignment horizontal="center" vertical="center"/>
    </xf>
    <xf numFmtId="0" fontId="5" fillId="0" borderId="2" xfId="0" applyFont="1" applyBorder="1" applyAlignment="1">
      <alignment horizontal="center" vertical="center"/>
    </xf>
    <xf numFmtId="2" fontId="10" fillId="4" borderId="2" xfId="0" applyNumberFormat="1" applyFont="1" applyFill="1" applyBorder="1" applyAlignment="1" applyProtection="1">
      <alignment horizontal="center" vertical="center"/>
      <protection hidden="1"/>
    </xf>
    <xf numFmtId="0" fontId="10" fillId="4" borderId="2" xfId="0" applyFont="1" applyFill="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2" fontId="4" fillId="11" borderId="2" xfId="0" applyNumberFormat="1" applyFont="1" applyFill="1" applyBorder="1" applyAlignment="1" applyProtection="1">
      <alignment horizontal="center" vertical="center"/>
      <protection hidden="1"/>
    </xf>
    <xf numFmtId="2" fontId="10" fillId="0" borderId="3" xfId="0" applyNumberFormat="1"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8" fillId="4" borderId="2" xfId="0" applyFont="1" applyFill="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5" borderId="2" xfId="0" applyFont="1" applyFill="1" applyBorder="1" applyAlignment="1" applyProtection="1">
      <alignment horizontal="center" vertical="center"/>
      <protection locked="0"/>
    </xf>
    <xf numFmtId="14" fontId="10" fillId="0" borderId="2" xfId="0" applyNumberFormat="1" applyFont="1" applyBorder="1" applyAlignment="1" applyProtection="1">
      <alignment horizontal="center" vertical="center"/>
      <protection locked="0"/>
    </xf>
  </cellXfs>
  <cellStyles count="2">
    <cellStyle name="Link" xfId="1" builtinId="8"/>
    <cellStyle name="Standard" xfId="0" builtinId="0"/>
  </cellStyles>
  <dxfs count="46">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theme="0" tint="-0.14996795556505021"/>
        </patternFill>
      </fill>
    </dxf>
    <dxf>
      <fill>
        <patternFill>
          <bgColor rgb="FFFFCC99"/>
        </patternFill>
      </fill>
    </dxf>
    <dxf>
      <fill>
        <patternFill>
          <bgColor rgb="FFFF7C80"/>
        </patternFill>
      </fill>
    </dxf>
    <dxf>
      <fill>
        <patternFill>
          <bgColor rgb="FFB5E6A2"/>
        </patternFill>
      </fill>
    </dxf>
    <dxf>
      <fill>
        <patternFill>
          <bgColor rgb="FFFF7C80"/>
        </patternFill>
      </fill>
    </dxf>
    <dxf>
      <fill>
        <patternFill>
          <fgColor rgb="FFFF7C80"/>
          <bgColor rgb="FFFF7C80"/>
        </patternFill>
      </fill>
    </dxf>
    <dxf>
      <fill>
        <patternFill>
          <bgColor rgb="FFB5E6A2"/>
        </patternFill>
      </fill>
    </dxf>
    <dxf>
      <fill>
        <patternFill>
          <bgColor rgb="FFFF7C80"/>
        </patternFill>
      </fill>
    </dxf>
    <dxf>
      <numFmt numFmtId="30" formatCode="@"/>
      <fill>
        <patternFill patternType="none">
          <fgColor indexed="64"/>
          <bgColor indexed="65"/>
        </patternFill>
      </fill>
      <border diagonalUp="0" diagonalDown="0">
        <left/>
        <right/>
        <top style="thin">
          <color indexed="22"/>
        </top>
        <bottom style="thin">
          <color indexed="22"/>
        </bottom>
        <vertical/>
        <horizontal/>
      </border>
    </dxf>
    <dxf>
      <border outline="0">
        <top style="thin">
          <color indexed="22"/>
        </top>
      </border>
    </dxf>
    <dxf>
      <border outline="0">
        <left style="thin">
          <color indexed="22"/>
        </left>
        <right style="thin">
          <color indexed="22"/>
        </right>
        <top style="thin">
          <color indexed="22"/>
        </top>
        <bottom style="thin">
          <color indexed="22"/>
        </bottom>
      </border>
    </dxf>
    <dxf>
      <fill>
        <patternFill patternType="none">
          <fgColor indexed="64"/>
          <bgColor indexed="65"/>
        </patternFill>
      </fill>
    </dxf>
    <dxf>
      <border outline="0">
        <bottom style="thin">
          <color indexed="22"/>
        </bottom>
      </border>
    </dxf>
    <dxf>
      <font>
        <b/>
        <i val="0"/>
        <strike val="0"/>
        <condense val="0"/>
        <extend val="0"/>
        <outline val="0"/>
        <shadow val="0"/>
        <u val="none"/>
        <vertAlign val="baseline"/>
        <sz val="11"/>
        <color indexed="8"/>
        <name val="Arial"/>
        <family val="2"/>
        <scheme val="none"/>
      </font>
      <numFmt numFmtId="30" formatCode="@"/>
      <fill>
        <patternFill patternType="none">
          <fgColor indexed="64"/>
          <bgColor indexed="65"/>
        </patternFill>
      </fill>
    </dxf>
    <dxf>
      <fill>
        <patternFill patternType="none">
          <fgColor indexed="64"/>
          <bgColor indexed="65"/>
        </patternFill>
      </fill>
      <border diagonalUp="0" diagonalDown="0">
        <left/>
        <right/>
        <top style="thin">
          <color indexed="22"/>
        </top>
        <bottom style="thin">
          <color indexed="22"/>
        </bottom>
        <vertical/>
        <horizontal/>
      </border>
    </dxf>
    <dxf>
      <border outline="0">
        <top style="thin">
          <color indexed="22"/>
        </top>
      </border>
    </dxf>
    <dxf>
      <border outline="0">
        <left style="thin">
          <color indexed="22"/>
        </left>
        <right style="thin">
          <color indexed="22"/>
        </right>
        <top style="thin">
          <color indexed="22"/>
        </top>
        <bottom style="thin">
          <color indexed="22"/>
        </bottom>
      </border>
    </dxf>
    <dxf>
      <fill>
        <patternFill patternType="none">
          <fgColor indexed="64"/>
          <bgColor indexed="65"/>
        </patternFill>
      </fill>
    </dxf>
    <dxf>
      <border outline="0">
        <bottom style="thin">
          <color indexed="22"/>
        </bottom>
      </border>
    </dxf>
    <dxf>
      <font>
        <b/>
        <i val="0"/>
        <strike val="0"/>
        <condense val="0"/>
        <extend val="0"/>
        <outline val="0"/>
        <shadow val="0"/>
        <u val="none"/>
        <vertAlign val="baseline"/>
        <sz val="11"/>
        <color indexed="8"/>
        <name val="Arial"/>
        <family val="2"/>
        <scheme val="none"/>
      </font>
      <numFmt numFmtId="30" formatCode="@"/>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bgColor rgb="FF8BA236"/>
        </patternFill>
      </fill>
    </dxf>
  </dxfs>
  <tableStyles count="1" defaultTableStyle="TableStyleMedium2" defaultPivotStyle="PivotStyleLight16">
    <tableStyle name="Tabellenformat 1" pivot="0" count="1" xr9:uid="{708F86B0-22F2-4E91-BBA4-97F0239368D7}">
      <tableStyleElement type="wholeTable" dxfId="45"/>
    </tableStyle>
  </tableStyles>
  <colors>
    <mruColors>
      <color rgb="FF8BA236"/>
      <color rgb="FFB5E6A2"/>
      <color rgb="FF3399FF"/>
      <color rgb="FFFFFFCC"/>
      <color rgb="FFFFCC99"/>
      <color rgb="FFFF7C80"/>
      <color rgb="FF99FF99"/>
      <color rgb="FF9311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E9FF1F-4AC6-4DEE-A71F-960AAE5347A6}" name="Tabelle3" displayName="Tabelle3" ref="A1:A8" totalsRowShown="0" headerRowDxfId="44" dataDxfId="43">
  <autoFilter ref="A1:A8" xr:uid="{7CE9FF1F-4AC6-4DEE-A71F-960AAE5347A6}"/>
  <tableColumns count="1">
    <tableColumn id="1" xr3:uid="{58E81B7D-7BDD-480F-B1E0-BE1070DD5268}" name="Dropdown Bildungsjahr" dataDxfId="4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C89BA07-96C8-4FDF-A1B4-8BB20CDB3D5D}" name="Tabelle2" displayName="Tabelle2" ref="C1:C5" totalsRowShown="0" headerRowDxfId="41" dataDxfId="39" headerRowBorderDxfId="40" tableBorderDxfId="38" totalsRowBorderDxfId="37">
  <autoFilter ref="C1:C5" xr:uid="{8C89BA07-96C8-4FDF-A1B4-8BB20CDB3D5D}"/>
  <tableColumns count="1">
    <tableColumn id="1" xr3:uid="{5A57BBF3-000A-4C78-9C31-C20278D163AF}" name="Dropdown Zeiten" dataDxfId="36"/>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F43F8EE-F143-4552-A6AC-5CFCE8D4267B}" name="Tabelle1" displayName="Tabelle1" ref="E1:E13" totalsRowShown="0" headerRowDxfId="35" dataDxfId="33" headerRowBorderDxfId="34" tableBorderDxfId="32" totalsRowBorderDxfId="31">
  <autoFilter ref="E1:E13" xr:uid="{DF43F8EE-F143-4552-A6AC-5CFCE8D4267B}"/>
  <tableColumns count="1">
    <tableColumn id="1" xr3:uid="{66047146-29E4-4533-B433-177AB7A8E54F}" name="Dropdown Status" dataDxfId="30"/>
  </tableColumns>
  <tableStyleInfo name="TableStyleMedium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portjugend.nrw/unsere-themen/freiwilligendienste/bildungstage"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F249-59B9-4E18-A027-11D2CA1F635A}">
  <dimension ref="A1:B71"/>
  <sheetViews>
    <sheetView workbookViewId="0">
      <selection activeCell="G22" sqref="G22"/>
    </sheetView>
  </sheetViews>
  <sheetFormatPr baseColWidth="10" defaultRowHeight="14.25" x14ac:dyDescent="0.2"/>
  <cols>
    <col min="1" max="1" width="22.75" bestFit="1" customWidth="1"/>
    <col min="2" max="2" width="9.875" bestFit="1" customWidth="1"/>
  </cols>
  <sheetData>
    <row r="1" spans="1:2" x14ac:dyDescent="0.2">
      <c r="A1" s="1" t="s">
        <v>0</v>
      </c>
      <c r="B1" s="2">
        <v>45658</v>
      </c>
    </row>
    <row r="2" spans="1:2" x14ac:dyDescent="0.2">
      <c r="A2" s="1" t="s">
        <v>1</v>
      </c>
      <c r="B2" s="2">
        <v>45765</v>
      </c>
    </row>
    <row r="3" spans="1:2" x14ac:dyDescent="0.2">
      <c r="A3" s="1" t="s">
        <v>2</v>
      </c>
      <c r="B3" s="2">
        <v>45768</v>
      </c>
    </row>
    <row r="4" spans="1:2" x14ac:dyDescent="0.2">
      <c r="A4" s="1" t="s">
        <v>3</v>
      </c>
      <c r="B4" s="2">
        <v>45778</v>
      </c>
    </row>
    <row r="5" spans="1:2" x14ac:dyDescent="0.2">
      <c r="A5" s="1" t="s">
        <v>4</v>
      </c>
      <c r="B5" s="2">
        <v>45806</v>
      </c>
    </row>
    <row r="6" spans="1:2" x14ac:dyDescent="0.2">
      <c r="A6" s="1" t="s">
        <v>5</v>
      </c>
      <c r="B6" s="2">
        <v>45817</v>
      </c>
    </row>
    <row r="7" spans="1:2" x14ac:dyDescent="0.2">
      <c r="A7" s="1" t="s">
        <v>6</v>
      </c>
      <c r="B7" s="2">
        <v>45827</v>
      </c>
    </row>
    <row r="8" spans="1:2" x14ac:dyDescent="0.2">
      <c r="A8" s="1" t="s">
        <v>7</v>
      </c>
      <c r="B8" s="2">
        <v>45933</v>
      </c>
    </row>
    <row r="9" spans="1:2" x14ac:dyDescent="0.2">
      <c r="A9" s="1" t="s">
        <v>8</v>
      </c>
      <c r="B9" s="2">
        <v>45962</v>
      </c>
    </row>
    <row r="10" spans="1:2" x14ac:dyDescent="0.2">
      <c r="A10" s="1" t="s">
        <v>9</v>
      </c>
      <c r="B10" s="2">
        <v>46016</v>
      </c>
    </row>
    <row r="11" spans="1:2" x14ac:dyDescent="0.2">
      <c r="A11" s="1" t="s">
        <v>10</v>
      </c>
      <c r="B11" s="2">
        <v>46017</v>
      </c>
    </row>
    <row r="12" spans="1:2" x14ac:dyDescent="0.2">
      <c r="A12" s="3"/>
      <c r="B12" s="2"/>
    </row>
    <row r="13" spans="1:2" x14ac:dyDescent="0.2">
      <c r="A13" s="1" t="s">
        <v>0</v>
      </c>
      <c r="B13" s="2">
        <v>46023</v>
      </c>
    </row>
    <row r="14" spans="1:2" x14ac:dyDescent="0.2">
      <c r="A14" s="1" t="s">
        <v>1</v>
      </c>
      <c r="B14" s="2">
        <v>46115</v>
      </c>
    </row>
    <row r="15" spans="1:2" x14ac:dyDescent="0.2">
      <c r="A15" s="1" t="s">
        <v>2</v>
      </c>
      <c r="B15" s="2">
        <v>46118</v>
      </c>
    </row>
    <row r="16" spans="1:2" x14ac:dyDescent="0.2">
      <c r="A16" s="1" t="s">
        <v>3</v>
      </c>
      <c r="B16" s="2">
        <v>46143</v>
      </c>
    </row>
    <row r="17" spans="1:2" x14ac:dyDescent="0.2">
      <c r="A17" s="1" t="s">
        <v>4</v>
      </c>
      <c r="B17" s="2">
        <v>46156</v>
      </c>
    </row>
    <row r="18" spans="1:2" x14ac:dyDescent="0.2">
      <c r="A18" s="1" t="s">
        <v>5</v>
      </c>
      <c r="B18" s="2">
        <v>46167</v>
      </c>
    </row>
    <row r="19" spans="1:2" x14ac:dyDescent="0.2">
      <c r="A19" s="1" t="s">
        <v>6</v>
      </c>
      <c r="B19" s="2">
        <v>46177</v>
      </c>
    </row>
    <row r="20" spans="1:2" x14ac:dyDescent="0.2">
      <c r="A20" s="1" t="s">
        <v>7</v>
      </c>
      <c r="B20" s="2">
        <v>46298</v>
      </c>
    </row>
    <row r="21" spans="1:2" x14ac:dyDescent="0.2">
      <c r="A21" s="1" t="s">
        <v>8</v>
      </c>
      <c r="B21" s="2">
        <v>46327</v>
      </c>
    </row>
    <row r="22" spans="1:2" x14ac:dyDescent="0.2">
      <c r="A22" s="1" t="s">
        <v>9</v>
      </c>
      <c r="B22" s="2">
        <v>46381</v>
      </c>
    </row>
    <row r="23" spans="1:2" x14ac:dyDescent="0.2">
      <c r="A23" s="1" t="s">
        <v>10</v>
      </c>
      <c r="B23" s="2">
        <v>46382</v>
      </c>
    </row>
    <row r="24" spans="1:2" x14ac:dyDescent="0.2">
      <c r="A24" s="3"/>
      <c r="B24" s="2"/>
    </row>
    <row r="25" spans="1:2" x14ac:dyDescent="0.2">
      <c r="A25" s="1" t="s">
        <v>0</v>
      </c>
      <c r="B25" s="2">
        <v>46388</v>
      </c>
    </row>
    <row r="26" spans="1:2" x14ac:dyDescent="0.2">
      <c r="A26" s="1" t="s">
        <v>1</v>
      </c>
      <c r="B26" s="2">
        <v>46472</v>
      </c>
    </row>
    <row r="27" spans="1:2" x14ac:dyDescent="0.2">
      <c r="A27" s="1" t="s">
        <v>2</v>
      </c>
      <c r="B27" s="2">
        <v>46475</v>
      </c>
    </row>
    <row r="28" spans="1:2" x14ac:dyDescent="0.2">
      <c r="A28" s="1" t="s">
        <v>3</v>
      </c>
      <c r="B28" s="2">
        <v>46508</v>
      </c>
    </row>
    <row r="29" spans="1:2" x14ac:dyDescent="0.2">
      <c r="A29" s="1" t="s">
        <v>4</v>
      </c>
      <c r="B29" s="2">
        <v>46513</v>
      </c>
    </row>
    <row r="30" spans="1:2" x14ac:dyDescent="0.2">
      <c r="A30" s="1" t="s">
        <v>5</v>
      </c>
      <c r="B30" s="2">
        <v>46524</v>
      </c>
    </row>
    <row r="31" spans="1:2" x14ac:dyDescent="0.2">
      <c r="A31" s="1" t="s">
        <v>6</v>
      </c>
      <c r="B31" s="2">
        <v>46534</v>
      </c>
    </row>
    <row r="32" spans="1:2" x14ac:dyDescent="0.2">
      <c r="A32" s="1" t="s">
        <v>7</v>
      </c>
      <c r="B32" s="2">
        <v>46663</v>
      </c>
    </row>
    <row r="33" spans="1:2" x14ac:dyDescent="0.2">
      <c r="A33" s="1" t="s">
        <v>8</v>
      </c>
      <c r="B33" s="2">
        <v>46692</v>
      </c>
    </row>
    <row r="34" spans="1:2" x14ac:dyDescent="0.2">
      <c r="A34" s="1" t="s">
        <v>9</v>
      </c>
      <c r="B34" s="2">
        <v>46746</v>
      </c>
    </row>
    <row r="35" spans="1:2" x14ac:dyDescent="0.2">
      <c r="A35" s="1" t="s">
        <v>10</v>
      </c>
      <c r="B35" s="2">
        <v>46747</v>
      </c>
    </row>
    <row r="36" spans="1:2" x14ac:dyDescent="0.2">
      <c r="A36" s="3"/>
      <c r="B36" s="2"/>
    </row>
    <row r="37" spans="1:2" x14ac:dyDescent="0.2">
      <c r="A37" s="1" t="s">
        <v>0</v>
      </c>
      <c r="B37" s="2">
        <v>46753</v>
      </c>
    </row>
    <row r="38" spans="1:2" x14ac:dyDescent="0.2">
      <c r="A38" s="1" t="s">
        <v>1</v>
      </c>
      <c r="B38" s="2">
        <v>46857</v>
      </c>
    </row>
    <row r="39" spans="1:2" x14ac:dyDescent="0.2">
      <c r="A39" s="1" t="s">
        <v>2</v>
      </c>
      <c r="B39" s="2">
        <v>46860</v>
      </c>
    </row>
    <row r="40" spans="1:2" x14ac:dyDescent="0.2">
      <c r="A40" s="1" t="s">
        <v>3</v>
      </c>
      <c r="B40" s="2">
        <v>46874</v>
      </c>
    </row>
    <row r="41" spans="1:2" x14ac:dyDescent="0.2">
      <c r="A41" s="1" t="s">
        <v>4</v>
      </c>
      <c r="B41" s="2">
        <v>46898</v>
      </c>
    </row>
    <row r="42" spans="1:2" x14ac:dyDescent="0.2">
      <c r="A42" s="1" t="s">
        <v>5</v>
      </c>
      <c r="B42" s="2">
        <v>46909</v>
      </c>
    </row>
    <row r="43" spans="1:2" x14ac:dyDescent="0.2">
      <c r="A43" s="1" t="s">
        <v>6</v>
      </c>
      <c r="B43" s="2">
        <v>46919</v>
      </c>
    </row>
    <row r="44" spans="1:2" x14ac:dyDescent="0.2">
      <c r="A44" s="1" t="s">
        <v>7</v>
      </c>
      <c r="B44" s="2">
        <v>47029</v>
      </c>
    </row>
    <row r="45" spans="1:2" x14ac:dyDescent="0.2">
      <c r="A45" s="1" t="s">
        <v>8</v>
      </c>
      <c r="B45" s="2">
        <v>47058</v>
      </c>
    </row>
    <row r="46" spans="1:2" x14ac:dyDescent="0.2">
      <c r="A46" s="1" t="s">
        <v>9</v>
      </c>
      <c r="B46" s="2">
        <v>47112</v>
      </c>
    </row>
    <row r="47" spans="1:2" x14ac:dyDescent="0.2">
      <c r="A47" s="1" t="s">
        <v>10</v>
      </c>
      <c r="B47" s="2">
        <v>47113</v>
      </c>
    </row>
    <row r="48" spans="1:2" x14ac:dyDescent="0.2">
      <c r="A48" s="3"/>
      <c r="B48" s="2"/>
    </row>
    <row r="49" spans="1:2" x14ac:dyDescent="0.2">
      <c r="A49" s="1" t="s">
        <v>0</v>
      </c>
      <c r="B49" s="2">
        <v>47119</v>
      </c>
    </row>
    <row r="50" spans="1:2" x14ac:dyDescent="0.2">
      <c r="A50" s="1" t="s">
        <v>1</v>
      </c>
      <c r="B50" s="2">
        <v>47207</v>
      </c>
    </row>
    <row r="51" spans="1:2" x14ac:dyDescent="0.2">
      <c r="A51" s="1" t="s">
        <v>2</v>
      </c>
      <c r="B51" s="2">
        <v>47210</v>
      </c>
    </row>
    <row r="52" spans="1:2" x14ac:dyDescent="0.2">
      <c r="A52" s="1" t="s">
        <v>3</v>
      </c>
      <c r="B52" s="2">
        <v>47239</v>
      </c>
    </row>
    <row r="53" spans="1:2" x14ac:dyDescent="0.2">
      <c r="A53" s="1" t="s">
        <v>4</v>
      </c>
      <c r="B53" s="2">
        <v>47248</v>
      </c>
    </row>
    <row r="54" spans="1:2" x14ac:dyDescent="0.2">
      <c r="A54" s="1" t="s">
        <v>5</v>
      </c>
      <c r="B54" s="2">
        <v>47259</v>
      </c>
    </row>
    <row r="55" spans="1:2" x14ac:dyDescent="0.2">
      <c r="A55" s="1" t="s">
        <v>6</v>
      </c>
      <c r="B55" s="2">
        <v>47269</v>
      </c>
    </row>
    <row r="56" spans="1:2" x14ac:dyDescent="0.2">
      <c r="A56" s="1" t="s">
        <v>7</v>
      </c>
      <c r="B56" s="2">
        <v>47394</v>
      </c>
    </row>
    <row r="57" spans="1:2" x14ac:dyDescent="0.2">
      <c r="A57" s="1" t="s">
        <v>8</v>
      </c>
      <c r="B57" s="2">
        <v>47423</v>
      </c>
    </row>
    <row r="58" spans="1:2" x14ac:dyDescent="0.2">
      <c r="A58" s="1" t="s">
        <v>9</v>
      </c>
      <c r="B58" s="2">
        <v>47477</v>
      </c>
    </row>
    <row r="59" spans="1:2" x14ac:dyDescent="0.2">
      <c r="A59" s="1" t="s">
        <v>10</v>
      </c>
      <c r="B59" s="2">
        <v>47478</v>
      </c>
    </row>
    <row r="60" spans="1:2" x14ac:dyDescent="0.2">
      <c r="A60" s="3"/>
      <c r="B60" s="2"/>
    </row>
    <row r="61" spans="1:2" x14ac:dyDescent="0.2">
      <c r="A61" s="1" t="s">
        <v>0</v>
      </c>
      <c r="B61" s="2">
        <v>47484</v>
      </c>
    </row>
    <row r="62" spans="1:2" x14ac:dyDescent="0.2">
      <c r="A62" s="1" t="s">
        <v>1</v>
      </c>
      <c r="B62" s="2">
        <v>47592</v>
      </c>
    </row>
    <row r="63" spans="1:2" x14ac:dyDescent="0.2">
      <c r="A63" s="1" t="s">
        <v>2</v>
      </c>
      <c r="B63" s="2">
        <v>47595</v>
      </c>
    </row>
    <row r="64" spans="1:2" x14ac:dyDescent="0.2">
      <c r="A64" s="1" t="s">
        <v>3</v>
      </c>
      <c r="B64" s="2">
        <v>47604</v>
      </c>
    </row>
    <row r="65" spans="1:2" x14ac:dyDescent="0.2">
      <c r="A65" s="1" t="s">
        <v>4</v>
      </c>
      <c r="B65" s="2">
        <v>47633</v>
      </c>
    </row>
    <row r="66" spans="1:2" x14ac:dyDescent="0.2">
      <c r="A66" s="1" t="s">
        <v>5</v>
      </c>
      <c r="B66" s="2">
        <v>47644</v>
      </c>
    </row>
    <row r="67" spans="1:2" x14ac:dyDescent="0.2">
      <c r="A67" s="1" t="s">
        <v>6</v>
      </c>
      <c r="B67" s="2">
        <v>47654</v>
      </c>
    </row>
    <row r="68" spans="1:2" x14ac:dyDescent="0.2">
      <c r="A68" s="1" t="s">
        <v>7</v>
      </c>
      <c r="B68" s="2">
        <v>47759</v>
      </c>
    </row>
    <row r="69" spans="1:2" x14ac:dyDescent="0.2">
      <c r="A69" s="1" t="s">
        <v>8</v>
      </c>
      <c r="B69" s="2">
        <v>47788</v>
      </c>
    </row>
    <row r="70" spans="1:2" x14ac:dyDescent="0.2">
      <c r="A70" s="1" t="s">
        <v>9</v>
      </c>
      <c r="B70" s="2">
        <v>47842</v>
      </c>
    </row>
    <row r="71" spans="1:2" x14ac:dyDescent="0.2">
      <c r="A71" s="1" t="s">
        <v>10</v>
      </c>
      <c r="B71" s="2">
        <v>47843</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9D4EB-42A7-4BCE-9EFB-99EAAC28748A}">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127</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IF(B6="","",IF(COUNTIF(Feiertage!B:B,Januar!B6)&gt;0,"Feiertag",TEXT(B6,"TTTT")))</f>
        <v/>
      </c>
      <c r="B6" s="37" t="str">
        <f>IF(Übersicht!D8="","",DATE(RIGHT(Übersicht!D8,4),1,1))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IF(B7="","",IF(COUNTIF(Feiertage!B:B,Januar!B7)&gt;0,"Feiertag",TEXT(B7,"TTTT")))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IF(B8="","",IF(COUNTIF(Feiertage!B:B,Januar!B8)&gt;0,"Feiertag",TEXT(B8,"TTTT")))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IF(B9="","",IF(COUNTIF(Feiertage!B:B,Januar!B9)&gt;0,"Feiertag",TEXT(B9,"TTTT")))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IF(B10="","",IF(COUNTIF(Feiertage!B:B,Januar!B10)&gt;0,"Feiertag",TEXT(B10,"TTTT")))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IF(B11="","",IF(COUNTIF(Feiertage!B:B,Januar!B11)&gt;0,"Feiertag",TEXT(B11,"TTTT")))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IF(B12="","",IF(COUNTIF(Feiertage!B:B,Januar!B12)&gt;0,"Feiertag",TEXT(B12,"TTTT")))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IF(B13="","",IF(COUNTIF(Feiertage!B:B,Januar!B13)&gt;0,"Feiertag",TEXT(B13,"TTTT")))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IF(B14="","",IF(COUNTIF(Feiertage!B:B,Januar!B14)&gt;0,"Feiertag",TEXT(B14,"TTTT")))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IF(B15="","",IF(COUNTIF(Feiertage!B:B,Januar!B15)&gt;0,"Feiertag",TEXT(B15,"TTTT")))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IF(B16="","",IF(COUNTIF(Feiertage!B:B,Januar!B16)&gt;0,"Feiertag",TEXT(B16,"TTTT")))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IF(B17="","",IF(COUNTIF(Feiertage!B:B,Januar!B17)&gt;0,"Feiertag",TEXT(B17,"TTTT")))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IF(B18="","",IF(COUNTIF(Feiertage!B:B,Januar!B18)&gt;0,"Feiertag",TEXT(B18,"TTTT")))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IF(B19="","",IF(COUNTIF(Feiertage!B:B,Januar!B19)&gt;0,"Feiertag",TEXT(B19,"TTTT")))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IF(B20="","",IF(COUNTIF(Feiertage!B:B,Januar!B20)&gt;0,"Feiertag",TEXT(B20,"TTTT")))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IF(B21="","",IF(COUNTIF(Feiertage!B:B,Januar!B21)&gt;0,"Feiertag",TEXT(B21,"TTTT")))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IF(B22="","",IF(COUNTIF(Feiertage!B:B,Januar!B22)&gt;0,"Feiertag",TEXT(B22,"TTTT")))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IF(B23="","",IF(COUNTIF(Feiertage!B:B,Januar!B23)&gt;0,"Feiertag",TEXT(B23,"TTTT")))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IF(B24="","",IF(COUNTIF(Feiertage!B:B,Januar!B24)&gt;0,"Feiertag",TEXT(B24,"TTTT")))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IF(B25="","",IF(COUNTIF(Feiertage!B:B,Januar!B25)&gt;0,"Feiertag",TEXT(B25,"TTTT")))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IF(B26="","",IF(COUNTIF(Feiertage!B:B,Januar!B26)&gt;0,"Feiertag",TEXT(B26,"TTTT")))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IF(B27="","",IF(COUNTIF(Feiertage!B:B,Januar!B27)&gt;0,"Feiertag",TEXT(B27,"TTTT")))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IF(B28="","",IF(COUNTIF(Feiertage!B:B,Januar!B28)&gt;0,"Feiertag",TEXT(B28,"TTTT")))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IF(B29="","",IF(COUNTIF(Feiertage!B:B,Januar!B29)&gt;0,"Feiertag",TEXT(B29,"TTTT")))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IF(B30="","",IF(COUNTIF(Feiertage!B:B,Januar!B30)&gt;0,"Feiertag",TEXT(B30,"TTTT")))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IF(B31="","",IF(COUNTIF(Feiertage!B:B,Januar!B31)&gt;0,"Feiertag",TEXT(B31,"TTTT")))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IF(B32="","",IF(COUNTIF(Feiertage!B:B,Januar!B32)&gt;0,"Feiertag",TEXT(B32,"TTTT")))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IF(B33="","",IF(COUNTIF(Feiertage!B:B,Januar!B33)&gt;0,"Feiertag",TEXT(B33,"TTTT")))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IF(B34="","",IF(COUNTIF(Feiertage!B:B,Januar!B34)&gt;0,"Feiertag",TEXT(B34,"TTTT")))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IF(B35="","",IF(COUNTIF(Feiertage!B:B,Januar!B35)&gt;0,"Feiertag",TEXT(B35,"TTTT")))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IF(B36="","",IF(COUNTIF(Feiertage!B:B,Januar!B36)&gt;0,"Feiertag",TEXT(B36,"TTTT")))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128</v>
      </c>
      <c r="E38" s="49"/>
      <c r="F38" s="50"/>
      <c r="G38" s="51">
        <f>SUM(H6:H36)-SUM(G6:G36)</f>
        <v>0</v>
      </c>
      <c r="H38" s="52"/>
      <c r="I38" s="24"/>
    </row>
    <row r="39" spans="1:15" ht="15.75" thickBot="1" x14ac:dyDescent="0.25">
      <c r="D39" s="48" t="s">
        <v>51</v>
      </c>
      <c r="E39" s="49"/>
      <c r="F39" s="50"/>
      <c r="G39" s="51">
        <f>SUM(Übersicht!D17:F22)</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1bjyxW1hQvkdhiY2Zjzwtv6xbADMsNWxTvS7uaZ8zeZbB6l9ECfuhVmmj72R2P/EPhzeXfj05xLihUospBhPiQ==" saltValue="DzTw4mnzaA/9WWPLCveqSg=="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13" priority="1">
      <formula>$A6="Feiertag"</formula>
    </cfRule>
    <cfRule type="expression" dxfId="12"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97327C2-99BE-4E54-AE67-56418E249284}">
          <x14:formula1>
            <xm:f>'Dropdown Optionen'!$E$2:$E$13</xm:f>
          </x14:formula1>
          <xm:sqref>C6:C36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A7BFD-97EE-497A-8020-36870423E023}">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125</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IF(B6="","",IF(COUNTIF(Feiertage!B:B,Februar!B6)&gt;0,"Feiertag",TEXT(B6,"TTTT")))</f>
        <v/>
      </c>
      <c r="B6" s="37" t="str">
        <f>IF(Übersicht!D8="","",DATE(RIGHT(Übersicht!D8,4),2,1))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IF(B7="","",IF(COUNTIF(Feiertage!B:B,Februar!B7)&gt;0,"Feiertag",TEXT(B7,"TTTT")))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IF(B8="","",IF(COUNTIF(Feiertage!B:B,Februar!B8)&gt;0,"Feiertag",TEXT(B8,"TTTT")))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IF(B9="","",IF(COUNTIF(Feiertage!B:B,Februar!B9)&gt;0,"Feiertag",TEXT(B9,"TTTT")))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IF(B10="","",IF(COUNTIF(Feiertage!B:B,Februar!B10)&gt;0,"Feiertag",TEXT(B10,"TTTT")))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IF(B11="","",IF(COUNTIF(Feiertage!B:B,Februar!B11)&gt;0,"Feiertag",TEXT(B11,"TTTT")))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IF(B12="","",IF(COUNTIF(Feiertage!B:B,Februar!B12)&gt;0,"Feiertag",TEXT(B12,"TTTT")))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IF(B13="","",IF(COUNTIF(Feiertage!B:B,Februar!B13)&gt;0,"Feiertag",TEXT(B13,"TTTT")))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IF(B14="","",IF(COUNTIF(Feiertage!B:B,Februar!B14)&gt;0,"Feiertag",TEXT(B14,"TTTT")))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IF(B15="","",IF(COUNTIF(Feiertage!B:B,Februar!B15)&gt;0,"Feiertag",TEXT(B15,"TTTT")))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IF(B16="","",IF(COUNTIF(Feiertage!B:B,Februar!B16)&gt;0,"Feiertag",TEXT(B16,"TTTT")))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IF(B17="","",IF(COUNTIF(Feiertage!B:B,Februar!B17)&gt;0,"Feiertag",TEXT(B17,"TTTT")))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IF(B18="","",IF(COUNTIF(Feiertage!B:B,Februar!B18)&gt;0,"Feiertag",TEXT(B18,"TTTT")))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IF(B19="","",IF(COUNTIF(Feiertage!B:B,Februar!B19)&gt;0,"Feiertag",TEXT(B19,"TTTT")))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IF(B20="","",IF(COUNTIF(Feiertage!B:B,Februar!B20)&gt;0,"Feiertag",TEXT(B20,"TTTT")))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IF(B21="","",IF(COUNTIF(Feiertage!B:B,Februar!B21)&gt;0,"Feiertag",TEXT(B21,"TTTT")))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IF(B22="","",IF(COUNTIF(Feiertage!B:B,Februar!B22)&gt;0,"Feiertag",TEXT(B22,"TTTT")))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IF(B23="","",IF(COUNTIF(Feiertage!B:B,Februar!B23)&gt;0,"Feiertag",TEXT(B23,"TTTT")))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IF(B24="","",IF(COUNTIF(Feiertage!B:B,Februar!B24)&gt;0,"Feiertag",TEXT(B24,"TTTT")))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IF(B25="","",IF(COUNTIF(Feiertage!B:B,Februar!B25)&gt;0,"Feiertag",TEXT(B25,"TTTT")))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IF(B26="","",IF(COUNTIF(Feiertage!B:B,Februar!B26)&gt;0,"Feiertag",TEXT(B26,"TTTT")))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IF(B27="","",IF(COUNTIF(Feiertage!B:B,Februar!B27)&gt;0,"Feiertag",TEXT(B27,"TTTT")))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IF(B28="","",IF(COUNTIF(Feiertage!B:B,Februar!B28)&gt;0,"Feiertag",TEXT(B28,"TTTT")))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IF(B29="","",IF(COUNTIF(Feiertage!B:B,Februar!B29)&gt;0,"Feiertag",TEXT(B29,"TTTT")))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IF(B30="","",IF(COUNTIF(Feiertage!B:B,Februar!B30)&gt;0,"Feiertag",TEXT(B30,"TTTT")))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IF(B31="","",IF(COUNTIF(Feiertage!B:B,Februar!B31)&gt;0,"Feiertag",TEXT(B31,"TTTT")))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IF(B32="","",IF(COUNTIF(Feiertage!B:B,Februar!B32)&gt;0,"Feiertag",TEXT(B32,"TTTT")))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IF(B33="","",IF(COUNTIF(Feiertage!B:B,Februar!B33)&gt;0,"Feiertag",TEXT(B33,"TTTT")))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IF(B34="","",IF(COUNTIF(Feiertage!B:B,Februar!B34)&gt;0,"Feiertag",TEXT(B34,"TTTT")))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IF(B35="","",IF(COUNTIF(Feiertage!B:B,Februar!B35)&gt;0,"Feiertag",TEXT(B35,"TTTT")))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IF(B36="","",IF(COUNTIF(Feiertage!B:B,Februar!B36)&gt;0,"Feiertag",TEXT(B36,"TTTT")))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126</v>
      </c>
      <c r="E38" s="49"/>
      <c r="F38" s="50"/>
      <c r="G38" s="51">
        <f>SUM(H6:H36)-SUM(G6:G36)</f>
        <v>0</v>
      </c>
      <c r="H38" s="52"/>
      <c r="I38" s="24"/>
    </row>
    <row r="39" spans="1:15" ht="15.75" thickBot="1" x14ac:dyDescent="0.25">
      <c r="D39" s="48" t="s">
        <v>51</v>
      </c>
      <c r="E39" s="49"/>
      <c r="F39" s="50"/>
      <c r="G39" s="51">
        <f>SUM(Übersicht!D17:F23)</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6Dtj7wFeW0i7Dl6j6dNph+YJ2SKr59gVfusSyZhJEaa1/Nwxz2O1JqHtHT6SEgBSfPPSKSsWJQjGeDsVnKkBjQ==" saltValue="o/ztkjIPz2J4G7hb5nX3FQ=="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11" priority="1">
      <formula>$A6="Feiertag"</formula>
    </cfRule>
    <cfRule type="expression" dxfId="10"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8E3F100-C8B6-4580-9EA6-5E124BC3E364}">
          <x14:formula1>
            <xm:f>'Dropdown Optionen'!$E$2:$E$13</xm:f>
          </x14:formula1>
          <xm:sqref>C6:C36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5D8EF-686A-43EB-865C-4CE0BF55FAE9}">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123</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IF(B6="","",IF(COUNTIF(Feiertage!B:B,März!B6)&gt;0,"Feiertag",TEXT(B6,"TTTT")))</f>
        <v/>
      </c>
      <c r="B6" s="37" t="str">
        <f>IF(Übersicht!D8="","",DATE(RIGHT(Übersicht!D8,4),3,1))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IF(B7="","",IF(COUNTIF(Feiertage!B:B,März!B7)&gt;0,"Feiertag",TEXT(B7,"TTTT")))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IF(B8="","",IF(COUNTIF(Feiertage!B:B,März!B8)&gt;0,"Feiertag",TEXT(B8,"TTTT")))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IF(B9="","",IF(COUNTIF(Feiertage!B:B,März!B9)&gt;0,"Feiertag",TEXT(B9,"TTTT")))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IF(B10="","",IF(COUNTIF(Feiertage!B:B,März!B10)&gt;0,"Feiertag",TEXT(B10,"TTTT")))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IF(B11="","",IF(COUNTIF(Feiertage!B:B,März!B11)&gt;0,"Feiertag",TEXT(B11,"TTTT")))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IF(B12="","",IF(COUNTIF(Feiertage!B:B,März!B12)&gt;0,"Feiertag",TEXT(B12,"TTTT")))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IF(B13="","",IF(COUNTIF(Feiertage!B:B,März!B13)&gt;0,"Feiertag",TEXT(B13,"TTTT")))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IF(B14="","",IF(COUNTIF(Feiertage!B:B,März!B14)&gt;0,"Feiertag",TEXT(B14,"TTTT")))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IF(B15="","",IF(COUNTIF(Feiertage!B:B,März!B15)&gt;0,"Feiertag",TEXT(B15,"TTTT")))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IF(B16="","",IF(COUNTIF(Feiertage!B:B,März!B16)&gt;0,"Feiertag",TEXT(B16,"TTTT")))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IF(B17="","",IF(COUNTIF(Feiertage!B:B,März!B17)&gt;0,"Feiertag",TEXT(B17,"TTTT")))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IF(B18="","",IF(COUNTIF(Feiertage!B:B,März!B18)&gt;0,"Feiertag",TEXT(B18,"TTTT")))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IF(B19="","",IF(COUNTIF(Feiertage!B:B,März!B19)&gt;0,"Feiertag",TEXT(B19,"TTTT")))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IF(B20="","",IF(COUNTIF(Feiertage!B:B,März!B20)&gt;0,"Feiertag",TEXT(B20,"TTTT")))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IF(B21="","",IF(COUNTIF(Feiertage!B:B,März!B21)&gt;0,"Feiertag",TEXT(B21,"TTTT")))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IF(B22="","",IF(COUNTIF(Feiertage!B:B,März!B22)&gt;0,"Feiertag",TEXT(B22,"TTTT")))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IF(B23="","",IF(COUNTIF(Feiertage!B:B,März!B23)&gt;0,"Feiertag",TEXT(B23,"TTTT")))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IF(B24="","",IF(COUNTIF(Feiertage!B:B,März!B24)&gt;0,"Feiertag",TEXT(B24,"TTTT")))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IF(B25="","",IF(COUNTIF(Feiertage!B:B,März!B25)&gt;0,"Feiertag",TEXT(B25,"TTTT")))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IF(B26="","",IF(COUNTIF(Feiertage!B:B,März!B26)&gt;0,"Feiertag",TEXT(B26,"TTTT")))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IF(B27="","",IF(COUNTIF(Feiertage!B:B,März!B27)&gt;0,"Feiertag",TEXT(B27,"TTTT")))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IF(B28="","",IF(COUNTIF(Feiertage!B:B,März!B28)&gt;0,"Feiertag",TEXT(B28,"TTTT")))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IF(B29="","",IF(COUNTIF(Feiertage!B:B,März!B29)&gt;0,"Feiertag",TEXT(B29,"TTTT")))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IF(B30="","",IF(COUNTIF(Feiertage!B:B,März!B30)&gt;0,"Feiertag",TEXT(B30,"TTTT")))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IF(B31="","",IF(COUNTIF(Feiertage!B:B,März!B31)&gt;0,"Feiertag",TEXT(B31,"TTTT")))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IF(B32="","",IF(COUNTIF(Feiertage!B:B,März!B32)&gt;0,"Feiertag",TEXT(B32,"TTTT")))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IF(B33="","",IF(COUNTIF(Feiertage!B:B,März!B33)&gt;0,"Feiertag",TEXT(B33,"TTTT")))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IF(B34="","",IF(COUNTIF(Feiertage!B:B,März!B34)&gt;0,"Feiertag",TEXT(B34,"TTTT")))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IF(B35="","",IF(COUNTIF(Feiertage!B:B,März!B35)&gt;0,"Feiertag",TEXT(B35,"TTTT")))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IF(B36="","",IF(COUNTIF(Feiertage!B:B,März!B36)&gt;0,"Feiertag",TEXT(B36,"TTTT")))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124</v>
      </c>
      <c r="E38" s="49"/>
      <c r="F38" s="50"/>
      <c r="G38" s="51">
        <f>SUM(H6:H36)-SUM(G6:G36)</f>
        <v>0</v>
      </c>
      <c r="H38" s="52"/>
      <c r="I38" s="24"/>
    </row>
    <row r="39" spans="1:15" ht="15.75" thickBot="1" x14ac:dyDescent="0.25">
      <c r="D39" s="48" t="s">
        <v>51</v>
      </c>
      <c r="E39" s="49"/>
      <c r="F39" s="50"/>
      <c r="G39" s="51">
        <f>SUM(Übersicht!D17:F24)</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Hf+74IVFxjfIqwZpdld2QZAXGATgfSn49thLe7USpzAEOmxTZ/mhDQr58+mQz/kIHIYM9DMB95IZIezaiYmrng==" saltValue="tQn/t+YVSDPnBYszJ75H2g=="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9" priority="1">
      <formula>$A6="Feiertag"</formula>
    </cfRule>
    <cfRule type="expression" dxfId="8"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0DD4ABD-F266-44B0-85A2-E6801199DEAC}">
          <x14:formula1>
            <xm:f>'Dropdown Optionen'!$E$2:$E$13</xm:f>
          </x14:formula1>
          <xm:sqref>C6:C36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C611-7BD5-4FC1-A0DA-BC8FCE3DC291}">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121</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IF(B6="","",IF(COUNTIF(Feiertage!B:B,April!B6)&gt;0,"Feiertag",TEXT(B6,"TTTT")))</f>
        <v/>
      </c>
      <c r="B6" s="37" t="str">
        <f>IF(Übersicht!D8="","",DATE(RIGHT(Übersicht!D8,4),4,1))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IF(B7="","",IF(COUNTIF(Feiertage!B:B,April!B7)&gt;0,"Feiertag",TEXT(B7,"TTTT")))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IF(B8="","",IF(COUNTIF(Feiertage!B:B,April!B8)&gt;0,"Feiertag",TEXT(B8,"TTTT")))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IF(B9="","",IF(COUNTIF(Feiertage!B:B,April!B9)&gt;0,"Feiertag",TEXT(B9,"TTTT")))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IF(B10="","",IF(COUNTIF(Feiertage!B:B,April!B10)&gt;0,"Feiertag",TEXT(B10,"TTTT")))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IF(B11="","",IF(COUNTIF(Feiertage!B:B,April!B11)&gt;0,"Feiertag",TEXT(B11,"TTTT")))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IF(B12="","",IF(COUNTIF(Feiertage!B:B,April!B12)&gt;0,"Feiertag",TEXT(B12,"TTTT")))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IF(B13="","",IF(COUNTIF(Feiertage!B:B,April!B13)&gt;0,"Feiertag",TEXT(B13,"TTTT")))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IF(B14="","",IF(COUNTIF(Feiertage!B:B,April!B14)&gt;0,"Feiertag",TEXT(B14,"TTTT")))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IF(B15="","",IF(COUNTIF(Feiertage!B:B,April!B15)&gt;0,"Feiertag",TEXT(B15,"TTTT")))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IF(B16="","",IF(COUNTIF(Feiertage!B:B,April!B16)&gt;0,"Feiertag",TEXT(B16,"TTTT")))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IF(B17="","",IF(COUNTIF(Feiertage!B:B,April!B17)&gt;0,"Feiertag",TEXT(B17,"TTTT")))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IF(B18="","",IF(COUNTIF(Feiertage!B:B,April!B18)&gt;0,"Feiertag",TEXT(B18,"TTTT")))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IF(B19="","",IF(COUNTIF(Feiertage!B:B,April!B19)&gt;0,"Feiertag",TEXT(B19,"TTTT")))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IF(B20="","",IF(COUNTIF(Feiertage!B:B,April!B20)&gt;0,"Feiertag",TEXT(B20,"TTTT")))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IF(B21="","",IF(COUNTIF(Feiertage!B:B,April!B21)&gt;0,"Feiertag",TEXT(B21,"TTTT")))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IF(B22="","",IF(COUNTIF(Feiertage!B:B,April!B22)&gt;0,"Feiertag",TEXT(B22,"TTTT")))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IF(B23="","",IF(COUNTIF(Feiertage!B:B,April!B23)&gt;0,"Feiertag",TEXT(B23,"TTTT")))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IF(B24="","",IF(COUNTIF(Feiertage!B:B,April!B24)&gt;0,"Feiertag",TEXT(B24,"TTTT")))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IF(B25="","",IF(COUNTIF(Feiertage!B:B,April!B25)&gt;0,"Feiertag",TEXT(B25,"TTTT")))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IF(B26="","",IF(COUNTIF(Feiertage!B:B,April!B26)&gt;0,"Feiertag",TEXT(B26,"TTTT")))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IF(B27="","",IF(COUNTIF(Feiertage!B:B,April!B27)&gt;0,"Feiertag",TEXT(B27,"TTTT")))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IF(B28="","",IF(COUNTIF(Feiertage!B:B,April!B28)&gt;0,"Feiertag",TEXT(B28,"TTTT")))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IF(B29="","",IF(COUNTIF(Feiertage!B:B,April!B29)&gt;0,"Feiertag",TEXT(B29,"TTTT")))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IF(B30="","",IF(COUNTIF(Feiertage!B:B,April!B30)&gt;0,"Feiertag",TEXT(B30,"TTTT")))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IF(B31="","",IF(COUNTIF(Feiertage!B:B,April!B31)&gt;0,"Feiertag",TEXT(B31,"TTTT")))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IF(B32="","",IF(COUNTIF(Feiertage!B:B,April!B32)&gt;0,"Feiertag",TEXT(B32,"TTTT")))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IF(B33="","",IF(COUNTIF(Feiertage!B:B,April!B33)&gt;0,"Feiertag",TEXT(B33,"TTTT")))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IF(B34="","",IF(COUNTIF(Feiertage!B:B,April!B34)&gt;0,"Feiertag",TEXT(B34,"TTTT")))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IF(B35="","",IF(COUNTIF(Feiertage!B:B,April!B35)&gt;0,"Feiertag",TEXT(B35,"TTTT")))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IF(B36="","",IF(COUNTIF(Feiertage!B:B,April!B36)&gt;0,"Feiertag",TEXT(B36,"TTTT")))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122</v>
      </c>
      <c r="E38" s="49"/>
      <c r="F38" s="50"/>
      <c r="G38" s="51">
        <f>SUM(H6:H36)-SUM(G6:G36)</f>
        <v>0</v>
      </c>
      <c r="H38" s="52"/>
      <c r="I38" s="24"/>
    </row>
    <row r="39" spans="1:15" ht="15.75" thickBot="1" x14ac:dyDescent="0.25">
      <c r="D39" s="48" t="s">
        <v>51</v>
      </c>
      <c r="E39" s="49"/>
      <c r="F39" s="50"/>
      <c r="G39" s="51">
        <f>SUM(Übersicht!D17:F25)</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497MtghQlkMtu2hGEBm2Upu5gGrfhWJI4AED5d5y/OUUcX0vfd4Wxo/jLB7hvX/Z1WkVwTxrqMspRDfKs0/ZpA==" saltValue="rKqku2ewGAOOv0r8lS/pSg=="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7" priority="1">
      <formula>$A6="Feiertag"</formula>
    </cfRule>
    <cfRule type="expression" dxfId="6"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947954A-AAD0-476F-A22D-ABE6FABFFBBB}">
          <x14:formula1>
            <xm:f>'Dropdown Optionen'!$E$2:$E$13</xm:f>
          </x14:formula1>
          <xm:sqref>C6:C36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1103-08AE-4358-89DE-9D60F391A48C}">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119</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IF(B6="","",IF(COUNTIF(Feiertage!B:B,Mai!B6)&gt;0,"Feiertag",TEXT(B6,"TTTT")))</f>
        <v/>
      </c>
      <c r="B6" s="37" t="str">
        <f>IF(Übersicht!D8="","",DATE(RIGHT(Übersicht!D8,4),5,1))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IF(B7="","",IF(COUNTIF(Feiertage!B:B,Mai!B7)&gt;0,"Feiertag",TEXT(B7,"TTTT")))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IF(B8="","",IF(COUNTIF(Feiertage!B:B,Mai!B8)&gt;0,"Feiertag",TEXT(B8,"TTTT")))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IF(B9="","",IF(COUNTIF(Feiertage!B:B,Mai!B9)&gt;0,"Feiertag",TEXT(B9,"TTTT")))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IF(B10="","",IF(COUNTIF(Feiertage!B:B,Mai!B10)&gt;0,"Feiertag",TEXT(B10,"TTTT")))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IF(B11="","",IF(COUNTIF(Feiertage!B:B,Mai!B11)&gt;0,"Feiertag",TEXT(B11,"TTTT")))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IF(B12="","",IF(COUNTIF(Feiertage!B:B,Mai!B12)&gt;0,"Feiertag",TEXT(B12,"TTTT")))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IF(B13="","",IF(COUNTIF(Feiertage!B:B,Mai!B13)&gt;0,"Feiertag",TEXT(B13,"TTTT")))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IF(B14="","",IF(COUNTIF(Feiertage!B:B,Mai!B14)&gt;0,"Feiertag",TEXT(B14,"TTTT")))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IF(B15="","",IF(COUNTIF(Feiertage!B:B,Mai!B15)&gt;0,"Feiertag",TEXT(B15,"TTTT")))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IF(B16="","",IF(COUNTIF(Feiertage!B:B,Mai!B16)&gt;0,"Feiertag",TEXT(B16,"TTTT")))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IF(B17="","",IF(COUNTIF(Feiertage!B:B,Mai!B17)&gt;0,"Feiertag",TEXT(B17,"TTTT")))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IF(B18="","",IF(COUNTIF(Feiertage!B:B,Mai!B18)&gt;0,"Feiertag",TEXT(B18,"TTTT")))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IF(B19="","",IF(COUNTIF(Feiertage!B:B,Mai!B19)&gt;0,"Feiertag",TEXT(B19,"TTTT")))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IF(B20="","",IF(COUNTIF(Feiertage!B:B,Mai!B20)&gt;0,"Feiertag",TEXT(B20,"TTTT")))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IF(B21="","",IF(COUNTIF(Feiertage!B:B,Mai!B21)&gt;0,"Feiertag",TEXT(B21,"TTTT")))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IF(B22="","",IF(COUNTIF(Feiertage!B:B,Mai!B22)&gt;0,"Feiertag",TEXT(B22,"TTTT")))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IF(B23="","",IF(COUNTIF(Feiertage!B:B,Mai!B23)&gt;0,"Feiertag",TEXT(B23,"TTTT")))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IF(B24="","",IF(COUNTIF(Feiertage!B:B,Mai!B24)&gt;0,"Feiertag",TEXT(B24,"TTTT")))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IF(B25="","",IF(COUNTIF(Feiertage!B:B,Mai!B25)&gt;0,"Feiertag",TEXT(B25,"TTTT")))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IF(B26="","",IF(COUNTIF(Feiertage!B:B,Mai!B26)&gt;0,"Feiertag",TEXT(B26,"TTTT")))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IF(B27="","",IF(COUNTIF(Feiertage!B:B,Mai!B27)&gt;0,"Feiertag",TEXT(B27,"TTTT")))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IF(B28="","",IF(COUNTIF(Feiertage!B:B,Mai!B28)&gt;0,"Feiertag",TEXT(B28,"TTTT")))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IF(B29="","",IF(COUNTIF(Feiertage!B:B,Mai!B29)&gt;0,"Feiertag",TEXT(B29,"TTTT")))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IF(B30="","",IF(COUNTIF(Feiertage!B:B,Mai!B30)&gt;0,"Feiertag",TEXT(B30,"TTTT")))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IF(B31="","",IF(COUNTIF(Feiertage!B:B,Mai!B31)&gt;0,"Feiertag",TEXT(B31,"TTTT")))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IF(B32="","",IF(COUNTIF(Feiertage!B:B,Mai!B32)&gt;0,"Feiertag",TEXT(B32,"TTTT")))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IF(B33="","",IF(COUNTIF(Feiertage!B:B,Mai!B33)&gt;0,"Feiertag",TEXT(B33,"TTTT")))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IF(B34="","",IF(COUNTIF(Feiertage!B:B,Mai!B34)&gt;0,"Feiertag",TEXT(B34,"TTTT")))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IF(B35="","",IF(COUNTIF(Feiertage!B:B,Mai!B35)&gt;0,"Feiertag",TEXT(B35,"TTTT")))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IF(B36="","",IF(COUNTIF(Feiertage!B:B,Mai!B36)&gt;0,"Feiertag",TEXT(B36,"TTTT")))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120</v>
      </c>
      <c r="E38" s="49"/>
      <c r="F38" s="50"/>
      <c r="G38" s="51">
        <f>SUM(H6:H36)-SUM(G6:G36)</f>
        <v>0</v>
      </c>
      <c r="H38" s="52"/>
      <c r="I38" s="24"/>
    </row>
    <row r="39" spans="1:15" ht="15.75" thickBot="1" x14ac:dyDescent="0.25">
      <c r="D39" s="48" t="s">
        <v>51</v>
      </c>
      <c r="E39" s="49"/>
      <c r="F39" s="50"/>
      <c r="G39" s="51">
        <f>SUM(Übersicht!D17:F26)</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g8TKeC4camTF4e4QVdfPor0Mr5iyxFh2hL3MDFgM/jBc9jniHJdUhIPM0Ru9bJQR27HeSvjcfjeISs7ZwwBw5Q==" saltValue="qXvCxK7TSEPQsxfuR/osVw=="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5" priority="1">
      <formula>$A6="Feiertag"</formula>
    </cfRule>
    <cfRule type="expression" dxfId="4"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D434EF1-C56C-4C28-B1A4-65B753B58680}">
          <x14:formula1>
            <xm:f>'Dropdown Optionen'!$E$2:$E$13</xm:f>
          </x14:formula1>
          <xm:sqref>C6:C36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598B-9205-4C53-B138-4002CF3E4DDB}">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117</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IF(B6="","",IF(COUNTIF(Feiertage!B:B,Juni!B6)&gt;0,"Feiertag",TEXT(B6,"TTTT")))</f>
        <v/>
      </c>
      <c r="B6" s="37" t="str">
        <f>IF(Übersicht!D8="","",DATE(RIGHT(Übersicht!D8,4),6,1))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IF(B7="","",IF(COUNTIF(Feiertage!B:B,Juni!B7)&gt;0,"Feiertag",TEXT(B7,"TTTT")))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IF(B8="","",IF(COUNTIF(Feiertage!B:B,Juni!B8)&gt;0,"Feiertag",TEXT(B8,"TTTT")))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IF(B9="","",IF(COUNTIF(Feiertage!B:B,Juni!B9)&gt;0,"Feiertag",TEXT(B9,"TTTT")))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IF(B10="","",IF(COUNTIF(Feiertage!B:B,Juni!B10)&gt;0,"Feiertag",TEXT(B10,"TTTT")))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IF(B11="","",IF(COUNTIF(Feiertage!B:B,Juni!B11)&gt;0,"Feiertag",TEXT(B11,"TTTT")))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IF(B12="","",IF(COUNTIF(Feiertage!B:B,Juni!B12)&gt;0,"Feiertag",TEXT(B12,"TTTT")))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IF(B13="","",IF(COUNTIF(Feiertage!B:B,Juni!B13)&gt;0,"Feiertag",TEXT(B13,"TTTT")))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IF(B14="","",IF(COUNTIF(Feiertage!B:B,Juni!B14)&gt;0,"Feiertag",TEXT(B14,"TTTT")))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IF(B15="","",IF(COUNTIF(Feiertage!B:B,Juni!B15)&gt;0,"Feiertag",TEXT(B15,"TTTT")))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IF(B16="","",IF(COUNTIF(Feiertage!B:B,Juni!B16)&gt;0,"Feiertag",TEXT(B16,"TTTT")))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IF(B17="","",IF(COUNTIF(Feiertage!B:B,Juni!B17)&gt;0,"Feiertag",TEXT(B17,"TTTT")))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IF(B18="","",IF(COUNTIF(Feiertage!B:B,Juni!B18)&gt;0,"Feiertag",TEXT(B18,"TTTT")))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IF(B19="","",IF(COUNTIF(Feiertage!B:B,Juni!B19)&gt;0,"Feiertag",TEXT(B19,"TTTT")))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IF(B20="","",IF(COUNTIF(Feiertage!B:B,Juni!B20)&gt;0,"Feiertag",TEXT(B20,"TTTT")))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IF(B21="","",IF(COUNTIF(Feiertage!B:B,Juni!B21)&gt;0,"Feiertag",TEXT(B21,"TTTT")))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IF(B22="","",IF(COUNTIF(Feiertage!B:B,Juni!B22)&gt;0,"Feiertag",TEXT(B22,"TTTT")))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IF(B23="","",IF(COUNTIF(Feiertage!B:B,Juni!B23)&gt;0,"Feiertag",TEXT(B23,"TTTT")))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IF(B24="","",IF(COUNTIF(Feiertage!B:B,Juni!B24)&gt;0,"Feiertag",TEXT(B24,"TTTT")))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IF(B25="","",IF(COUNTIF(Feiertage!B:B,Juni!B25)&gt;0,"Feiertag",TEXT(B25,"TTTT")))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IF(B26="","",IF(COUNTIF(Feiertage!B:B,Juni!B26)&gt;0,"Feiertag",TEXT(B26,"TTTT")))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IF(B27="","",IF(COUNTIF(Feiertage!B:B,Juni!B27)&gt;0,"Feiertag",TEXT(B27,"TTTT")))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IF(B28="","",IF(COUNTIF(Feiertage!B:B,Juni!B28)&gt;0,"Feiertag",TEXT(B28,"TTTT")))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IF(B29="","",IF(COUNTIF(Feiertage!B:B,Juni!B29)&gt;0,"Feiertag",TEXT(B29,"TTTT")))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IF(B30="","",IF(COUNTIF(Feiertage!B:B,Juni!B30)&gt;0,"Feiertag",TEXT(B30,"TTTT")))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IF(B31="","",IF(COUNTIF(Feiertage!B:B,Juni!B31)&gt;0,"Feiertag",TEXT(B31,"TTTT")))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IF(B32="","",IF(COUNTIF(Feiertage!B:B,Juni!B32)&gt;0,"Feiertag",TEXT(B32,"TTTT")))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IF(B33="","",IF(COUNTIF(Feiertage!B:B,Juni!B33)&gt;0,"Feiertag",TEXT(B33,"TTTT")))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IF(B34="","",IF(COUNTIF(Feiertage!B:B,Juni!B34)&gt;0,"Feiertag",TEXT(B34,"TTTT")))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IF(B35="","",IF(COUNTIF(Feiertage!B:B,Juni!B35)&gt;0,"Feiertag",TEXT(B35,"TTTT")))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IF(B36="","",IF(COUNTIF(Feiertage!B:B,Juni!B36)&gt;0,"Feiertag",TEXT(B36,"TTTT")))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118</v>
      </c>
      <c r="E38" s="49"/>
      <c r="F38" s="50"/>
      <c r="G38" s="51">
        <f>SUM(H6:H36)-SUM(G6:G36)</f>
        <v>0</v>
      </c>
      <c r="H38" s="52"/>
      <c r="I38" s="24"/>
    </row>
    <row r="39" spans="1:15" ht="15.75" thickBot="1" x14ac:dyDescent="0.25">
      <c r="D39" s="48" t="s">
        <v>51</v>
      </c>
      <c r="E39" s="49"/>
      <c r="F39" s="50"/>
      <c r="G39" s="51">
        <f>SUM(Übersicht!D17:F27)</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lleGAKgFds5AvOD3OV2ZDm0iosurRRT2corDTCFfJ2Fry5rIoaLlkhFCuhIcSqoiaeqCOiTYjFMvw5OzyQQ8Dg==" saltValue="JNOInr38EWSokoPehv7EwQ=="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3" priority="1">
      <formula>$A6="Feiertag"</formula>
    </cfRule>
    <cfRule type="expression" dxfId="2"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BE09F2A-7C95-4B49-959D-151C69060C3F}">
          <x14:formula1>
            <xm:f>'Dropdown Optionen'!$E$2:$E$13</xm:f>
          </x14:formula1>
          <xm:sqref>C6:C36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CA13-08E4-4557-B66D-D7EBE1599A52}">
  <sheetPr>
    <pageSetUpPr fitToPage="1"/>
  </sheetPr>
  <dimension ref="A1:Q49"/>
  <sheetViews>
    <sheetView showGridLines="0" zoomScale="85" zoomScaleNormal="85" workbookViewId="0">
      <selection activeCell="X16" sqref="X1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115</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IF(B6="","",IF(COUNTIF(Feiertage!B:B,Juli!B6)&gt;0,"Feiertag",TEXT(B6,"TTTT")))</f>
        <v/>
      </c>
      <c r="B6" s="37" t="str">
        <f>IF(Übersicht!D8="","",DATE(RIGHT(Übersicht!D8,4),7,1))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IF(B7="","",IF(COUNTIF(Feiertage!B:B,Juli!B7)&gt;0,"Feiertag",TEXT(B7,"TTTT")))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IF(B8="","",IF(COUNTIF(Feiertage!B:B,Juli!B8)&gt;0,"Feiertag",TEXT(B8,"TTTT")))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IF(B9="","",IF(COUNTIF(Feiertage!B:B,Juli!B9)&gt;0,"Feiertag",TEXT(B9,"TTTT")))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IF(B10="","",IF(COUNTIF(Feiertage!B:B,Juli!B10)&gt;0,"Feiertag",TEXT(B10,"TTTT")))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IF(B11="","",IF(COUNTIF(Feiertage!B:B,Juli!B11)&gt;0,"Feiertag",TEXT(B11,"TTTT")))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IF(B12="","",IF(COUNTIF(Feiertage!B:B,Juli!B12)&gt;0,"Feiertag",TEXT(B12,"TTTT")))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IF(B13="","",IF(COUNTIF(Feiertage!B:B,Juli!B13)&gt;0,"Feiertag",TEXT(B13,"TTTT")))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IF(B14="","",IF(COUNTIF(Feiertage!B:B,Juli!B14)&gt;0,"Feiertag",TEXT(B14,"TTTT")))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IF(B15="","",IF(COUNTIF(Feiertage!B:B,Juli!B15)&gt;0,"Feiertag",TEXT(B15,"TTTT")))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IF(B16="","",IF(COUNTIF(Feiertage!B:B,Juli!B16)&gt;0,"Feiertag",TEXT(B16,"TTTT")))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IF(B17="","",IF(COUNTIF(Feiertage!B:B,Juli!B17)&gt;0,"Feiertag",TEXT(B17,"TTTT")))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IF(B18="","",IF(COUNTIF(Feiertage!B:B,Juli!B18)&gt;0,"Feiertag",TEXT(B18,"TTTT")))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IF(B19="","",IF(COUNTIF(Feiertage!B:B,Juli!B19)&gt;0,"Feiertag",TEXT(B19,"TTTT")))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IF(B20="","",IF(COUNTIF(Feiertage!B:B,Juli!B20)&gt;0,"Feiertag",TEXT(B20,"TTTT")))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IF(B21="","",IF(COUNTIF(Feiertage!B:B,Juli!B21)&gt;0,"Feiertag",TEXT(B21,"TTTT")))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IF(B22="","",IF(COUNTIF(Feiertage!B:B,Juli!B22)&gt;0,"Feiertag",TEXT(B22,"TTTT")))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IF(B23="","",IF(COUNTIF(Feiertage!B:B,Juli!B23)&gt;0,"Feiertag",TEXT(B23,"TTTT")))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IF(B24="","",IF(COUNTIF(Feiertage!B:B,Juli!B24)&gt;0,"Feiertag",TEXT(B24,"TTTT")))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IF(B25="","",IF(COUNTIF(Feiertage!B:B,Juli!B25)&gt;0,"Feiertag",TEXT(B25,"TTTT")))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IF(B26="","",IF(COUNTIF(Feiertage!B:B,Juli!B26)&gt;0,"Feiertag",TEXT(B26,"TTTT")))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IF(B27="","",IF(COUNTIF(Feiertage!B:B,Juli!B27)&gt;0,"Feiertag",TEXT(B27,"TTTT")))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IF(B28="","",IF(COUNTIF(Feiertage!B:B,Juli!B28)&gt;0,"Feiertag",TEXT(B28,"TTTT")))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IF(B29="","",IF(COUNTIF(Feiertage!B:B,Juli!B29)&gt;0,"Feiertag",TEXT(B29,"TTTT")))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IF(B30="","",IF(COUNTIF(Feiertage!B:B,Juli!B30)&gt;0,"Feiertag",TEXT(B30,"TTTT")))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IF(B31="","",IF(COUNTIF(Feiertage!B:B,Juli!B31)&gt;0,"Feiertag",TEXT(B31,"TTTT")))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IF(B32="","",IF(COUNTIF(Feiertage!B:B,Juli!B32)&gt;0,"Feiertag",TEXT(B32,"TTTT")))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IF(B33="","",IF(COUNTIF(Feiertage!B:B,Juli!B33)&gt;0,"Feiertag",TEXT(B33,"TTTT")))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IF(B34="","",IF(COUNTIF(Feiertage!B:B,Juli!B34)&gt;0,"Feiertag",TEXT(B34,"TTTT")))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IF(B35="","",IF(COUNTIF(Feiertage!B:B,Juli!B35)&gt;0,"Feiertag",TEXT(B35,"TTTT")))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IF(B36="","",IF(COUNTIF(Feiertage!B:B,Juli!B36)&gt;0,"Feiertag",TEXT(B36,"TTTT")))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116</v>
      </c>
      <c r="E38" s="49"/>
      <c r="F38" s="50"/>
      <c r="G38" s="51">
        <f>SUM(H6:H36)-SUM(G6:G36)</f>
        <v>0</v>
      </c>
      <c r="H38" s="52"/>
      <c r="I38" s="24"/>
    </row>
    <row r="39" spans="1:15" ht="15.75" thickBot="1" x14ac:dyDescent="0.25">
      <c r="D39" s="48" t="s">
        <v>51</v>
      </c>
      <c r="E39" s="49"/>
      <c r="F39" s="50"/>
      <c r="G39" s="51">
        <f>SUM(Übersicht!D17:F28)</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cPsFPrv5Yi0GHig+rOTPANLevlbCMyXGplzO4pBD/vSukdu+Rf66hVVo+4cnVUoN3e0q1ERQ8klhhY3Ne64hUA==" saltValue="/2cevKUtlOk2pqzHeRkMJw=="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1" priority="1">
      <formula>$A6="Feiertag"</formula>
    </cfRule>
    <cfRule type="expression" dxfId="0"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4F37BE1-D728-499D-93D4-4853EEDB960C}">
          <x14:formula1>
            <xm:f>'Dropdown Optionen'!$E$2:$E$13</xm:f>
          </x14:formula1>
          <xm:sqref>C6:C36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F607D-CEB5-4A3F-A513-EDA52EF4A878}">
  <dimension ref="A1:N15"/>
  <sheetViews>
    <sheetView workbookViewId="0">
      <selection activeCell="J29" sqref="J29"/>
    </sheetView>
  </sheetViews>
  <sheetFormatPr baseColWidth="10" defaultRowHeight="14.25" x14ac:dyDescent="0.2"/>
  <cols>
    <col min="1" max="1" width="24.25" customWidth="1"/>
    <col min="2" max="2" width="4.5" customWidth="1"/>
    <col min="3" max="3" width="24.25" customWidth="1"/>
    <col min="4" max="4" width="4.5" customWidth="1"/>
    <col min="5" max="5" width="24.25" customWidth="1"/>
    <col min="6" max="6" width="4.5" customWidth="1"/>
    <col min="9" max="9" width="4.5" customWidth="1"/>
    <col min="12" max="12" width="4.5" customWidth="1"/>
    <col min="15" max="15" width="4.5" customWidth="1"/>
  </cols>
  <sheetData>
    <row r="1" spans="1:14" ht="15" x14ac:dyDescent="0.25">
      <c r="A1" t="s">
        <v>58</v>
      </c>
      <c r="C1" s="18" t="s">
        <v>65</v>
      </c>
      <c r="E1" s="18" t="s">
        <v>66</v>
      </c>
      <c r="G1" s="53" t="s">
        <v>79</v>
      </c>
      <c r="H1" s="53"/>
      <c r="J1" s="54" t="s">
        <v>80</v>
      </c>
      <c r="K1" s="54"/>
      <c r="M1" s="55" t="s">
        <v>81</v>
      </c>
      <c r="N1" s="55"/>
    </row>
    <row r="2" spans="1:14" x14ac:dyDescent="0.2">
      <c r="C2" s="19"/>
      <c r="E2" s="19"/>
      <c r="G2" s="28" t="s">
        <v>82</v>
      </c>
      <c r="H2" s="28" t="s">
        <v>31</v>
      </c>
      <c r="J2" s="29" t="s">
        <v>82</v>
      </c>
      <c r="K2" s="29" t="s">
        <v>31</v>
      </c>
      <c r="M2" s="30" t="s">
        <v>82</v>
      </c>
      <c r="N2" s="30" t="s">
        <v>31</v>
      </c>
    </row>
    <row r="3" spans="1:14" x14ac:dyDescent="0.2">
      <c r="A3" t="s">
        <v>59</v>
      </c>
      <c r="C3" s="19">
        <v>39</v>
      </c>
      <c r="E3" s="22" t="s">
        <v>67</v>
      </c>
      <c r="G3" s="28">
        <v>6</v>
      </c>
      <c r="H3" s="28">
        <v>13</v>
      </c>
      <c r="J3" s="29">
        <v>6</v>
      </c>
      <c r="K3" s="29">
        <v>14</v>
      </c>
      <c r="M3" s="30">
        <v>6</v>
      </c>
      <c r="N3" s="30">
        <v>15</v>
      </c>
    </row>
    <row r="4" spans="1:14" x14ac:dyDescent="0.2">
      <c r="A4" t="s">
        <v>60</v>
      </c>
      <c r="C4" s="19">
        <v>30</v>
      </c>
      <c r="E4" s="22" t="s">
        <v>76</v>
      </c>
      <c r="G4" s="28">
        <v>7</v>
      </c>
      <c r="H4" s="28">
        <v>16</v>
      </c>
      <c r="J4" s="29">
        <v>7</v>
      </c>
      <c r="K4" s="29">
        <v>16</v>
      </c>
      <c r="M4" s="30">
        <v>7</v>
      </c>
      <c r="N4" s="30">
        <v>18</v>
      </c>
    </row>
    <row r="5" spans="1:14" x14ac:dyDescent="0.2">
      <c r="A5" t="s">
        <v>61</v>
      </c>
      <c r="C5" s="20">
        <v>20.5</v>
      </c>
      <c r="E5" s="22" t="s">
        <v>68</v>
      </c>
      <c r="G5" s="28">
        <v>8</v>
      </c>
      <c r="H5" s="28">
        <v>18</v>
      </c>
      <c r="J5" s="29">
        <v>8</v>
      </c>
      <c r="K5" s="29">
        <v>18</v>
      </c>
      <c r="M5" s="30">
        <v>8</v>
      </c>
      <c r="N5" s="30">
        <v>20</v>
      </c>
    </row>
    <row r="6" spans="1:14" x14ac:dyDescent="0.2">
      <c r="A6" t="s">
        <v>62</v>
      </c>
      <c r="E6" s="22" t="s">
        <v>69</v>
      </c>
      <c r="G6" s="28">
        <v>9</v>
      </c>
      <c r="H6" s="28">
        <v>20</v>
      </c>
      <c r="J6" s="29">
        <v>9</v>
      </c>
      <c r="K6" s="29">
        <v>21</v>
      </c>
      <c r="M6" s="30">
        <v>9</v>
      </c>
      <c r="N6" s="30">
        <v>23</v>
      </c>
    </row>
    <row r="7" spans="1:14" x14ac:dyDescent="0.2">
      <c r="A7" t="s">
        <v>63</v>
      </c>
      <c r="E7" s="22" t="s">
        <v>36</v>
      </c>
      <c r="G7" s="28">
        <v>10</v>
      </c>
      <c r="H7" s="28">
        <v>22</v>
      </c>
      <c r="J7" s="29">
        <v>10</v>
      </c>
      <c r="K7" s="29">
        <v>23</v>
      </c>
      <c r="M7" s="30">
        <v>10</v>
      </c>
      <c r="N7" s="30">
        <v>25</v>
      </c>
    </row>
    <row r="8" spans="1:14" x14ac:dyDescent="0.2">
      <c r="A8" t="s">
        <v>64</v>
      </c>
      <c r="E8" s="23" t="s">
        <v>70</v>
      </c>
      <c r="G8" s="28">
        <v>11</v>
      </c>
      <c r="H8" s="28">
        <v>24</v>
      </c>
      <c r="J8" s="29">
        <v>11</v>
      </c>
      <c r="K8" s="29">
        <v>25</v>
      </c>
      <c r="M8" s="30">
        <v>11</v>
      </c>
      <c r="N8" s="30">
        <v>28</v>
      </c>
    </row>
    <row r="9" spans="1:14" x14ac:dyDescent="0.2">
      <c r="E9" s="23" t="s">
        <v>71</v>
      </c>
      <c r="G9" s="28">
        <v>12</v>
      </c>
      <c r="H9" s="28">
        <v>26</v>
      </c>
      <c r="J9" s="29">
        <v>12</v>
      </c>
      <c r="K9" s="29">
        <v>27</v>
      </c>
      <c r="M9" s="30">
        <v>12</v>
      </c>
      <c r="N9" s="30">
        <v>30</v>
      </c>
    </row>
    <row r="10" spans="1:14" x14ac:dyDescent="0.2">
      <c r="E10" s="22" t="s">
        <v>72</v>
      </c>
      <c r="G10" s="28">
        <v>13</v>
      </c>
      <c r="H10" s="28">
        <v>29</v>
      </c>
      <c r="J10" s="29">
        <v>13</v>
      </c>
      <c r="K10" s="29">
        <v>30</v>
      </c>
      <c r="M10" s="30">
        <v>13</v>
      </c>
      <c r="N10" s="30">
        <v>33</v>
      </c>
    </row>
    <row r="11" spans="1:14" x14ac:dyDescent="0.2">
      <c r="E11" s="23" t="s">
        <v>73</v>
      </c>
      <c r="G11" s="28">
        <v>14</v>
      </c>
      <c r="H11" s="28">
        <v>31</v>
      </c>
      <c r="J11" s="29">
        <v>14</v>
      </c>
      <c r="K11" s="29">
        <v>32</v>
      </c>
      <c r="M11" s="30">
        <v>14</v>
      </c>
      <c r="N11" s="30">
        <v>35</v>
      </c>
    </row>
    <row r="12" spans="1:14" x14ac:dyDescent="0.2">
      <c r="E12" s="22" t="s">
        <v>74</v>
      </c>
      <c r="G12" s="28">
        <v>15</v>
      </c>
      <c r="H12" s="28">
        <v>33</v>
      </c>
      <c r="J12" s="29">
        <v>15</v>
      </c>
      <c r="K12" s="29">
        <v>34</v>
      </c>
      <c r="M12" s="30">
        <v>15</v>
      </c>
      <c r="N12" s="30">
        <v>38</v>
      </c>
    </row>
    <row r="13" spans="1:14" x14ac:dyDescent="0.2">
      <c r="E13" s="22" t="s">
        <v>75</v>
      </c>
      <c r="G13" s="28">
        <v>16</v>
      </c>
      <c r="H13" s="28">
        <v>35</v>
      </c>
      <c r="J13" s="29">
        <v>16</v>
      </c>
      <c r="K13" s="29">
        <v>36</v>
      </c>
      <c r="M13" s="30">
        <v>16</v>
      </c>
      <c r="N13" s="30">
        <v>40</v>
      </c>
    </row>
    <row r="14" spans="1:14" x14ac:dyDescent="0.2">
      <c r="G14" s="28">
        <v>17</v>
      </c>
      <c r="H14" s="28">
        <v>37</v>
      </c>
      <c r="J14" s="29">
        <v>17</v>
      </c>
      <c r="K14" s="29">
        <v>39</v>
      </c>
      <c r="M14" s="30">
        <v>17</v>
      </c>
      <c r="N14" s="30">
        <v>43</v>
      </c>
    </row>
    <row r="15" spans="1:14" x14ac:dyDescent="0.2">
      <c r="G15" s="28">
        <v>18</v>
      </c>
      <c r="H15" s="28">
        <v>39</v>
      </c>
      <c r="J15" s="29">
        <v>18</v>
      </c>
      <c r="K15" s="29">
        <v>41</v>
      </c>
      <c r="M15" s="30">
        <v>18</v>
      </c>
      <c r="N15" s="30">
        <v>45</v>
      </c>
    </row>
  </sheetData>
  <mergeCells count="3">
    <mergeCell ref="G1:H1"/>
    <mergeCell ref="J1:K1"/>
    <mergeCell ref="M1:N1"/>
  </mergeCells>
  <pageMargins left="0.7" right="0.7" top="0.78740157499999996" bottom="0.78740157499999996"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90F2-94C9-4A37-844F-CE6C33AAA3D8}">
  <dimension ref="A1:W57"/>
  <sheetViews>
    <sheetView showGridLines="0" tabSelected="1" zoomScale="80" zoomScaleNormal="80" workbookViewId="0">
      <selection activeCell="Z26" sqref="Z26"/>
    </sheetView>
  </sheetViews>
  <sheetFormatPr baseColWidth="10" defaultRowHeight="14.25" x14ac:dyDescent="0.2"/>
  <cols>
    <col min="6" max="6" width="11" customWidth="1"/>
    <col min="7" max="7" width="4.625" customWidth="1"/>
    <col min="13" max="13" width="11" customWidth="1"/>
    <col min="14" max="14" width="4.625" customWidth="1"/>
    <col min="15" max="15" width="13.375" bestFit="1" customWidth="1"/>
    <col min="16" max="16" width="10.5" bestFit="1" customWidth="1"/>
    <col min="17" max="18" width="9.625" bestFit="1" customWidth="1"/>
    <col min="19" max="19" width="4.625" customWidth="1"/>
  </cols>
  <sheetData>
    <row r="1" spans="1:23" ht="14.25" customHeight="1" x14ac:dyDescent="0.2">
      <c r="A1" s="57" t="s">
        <v>77</v>
      </c>
      <c r="B1" s="57"/>
      <c r="C1" s="57"/>
      <c r="D1" s="57"/>
      <c r="E1" s="57"/>
      <c r="F1" s="57"/>
      <c r="G1" s="57"/>
      <c r="H1" s="57"/>
      <c r="I1" s="57"/>
      <c r="J1" s="57"/>
      <c r="K1" s="57"/>
      <c r="L1" s="57"/>
      <c r="M1" s="57"/>
      <c r="O1" s="57" t="s">
        <v>69</v>
      </c>
      <c r="P1" s="57"/>
      <c r="Q1" s="57"/>
      <c r="R1" s="57"/>
      <c r="T1" s="57" t="s">
        <v>96</v>
      </c>
      <c r="U1" s="57"/>
      <c r="V1" s="57"/>
      <c r="W1" s="57"/>
    </row>
    <row r="2" spans="1:23" ht="14.25" customHeight="1" x14ac:dyDescent="0.2">
      <c r="A2" s="57"/>
      <c r="B2" s="57"/>
      <c r="C2" s="57"/>
      <c r="D2" s="57"/>
      <c r="E2" s="57"/>
      <c r="F2" s="57"/>
      <c r="G2" s="57"/>
      <c r="H2" s="57"/>
      <c r="I2" s="57"/>
      <c r="J2" s="57"/>
      <c r="K2" s="57"/>
      <c r="L2" s="57"/>
      <c r="M2" s="57"/>
      <c r="O2" s="57"/>
      <c r="P2" s="57"/>
      <c r="Q2" s="57"/>
      <c r="R2" s="57"/>
      <c r="T2" s="57"/>
      <c r="U2" s="57"/>
      <c r="V2" s="57"/>
      <c r="W2" s="57"/>
    </row>
    <row r="3" spans="1:23" ht="15" thickBot="1" x14ac:dyDescent="0.25"/>
    <row r="4" spans="1:23" ht="15.75" customHeight="1" x14ac:dyDescent="0.25">
      <c r="A4" s="115" t="s">
        <v>91</v>
      </c>
      <c r="B4" s="116"/>
      <c r="C4" s="116"/>
      <c r="D4" s="116"/>
      <c r="E4" s="116"/>
      <c r="F4" s="117"/>
      <c r="H4" s="58" t="s">
        <v>131</v>
      </c>
      <c r="I4" s="67"/>
      <c r="J4" s="67"/>
      <c r="K4" s="67"/>
      <c r="L4" s="67"/>
      <c r="M4" s="68"/>
      <c r="O4" s="43" t="s">
        <v>95</v>
      </c>
      <c r="P4" s="43" t="s">
        <v>92</v>
      </c>
      <c r="Q4" s="43" t="s">
        <v>93</v>
      </c>
      <c r="R4" s="43" t="s">
        <v>94</v>
      </c>
      <c r="T4" s="86" t="s">
        <v>95</v>
      </c>
      <c r="U4" s="87"/>
      <c r="V4" s="86" t="s">
        <v>96</v>
      </c>
      <c r="W4" s="87"/>
    </row>
    <row r="5" spans="1:23" x14ac:dyDescent="0.2">
      <c r="A5" s="118"/>
      <c r="B5" s="119"/>
      <c r="C5" s="119"/>
      <c r="D5" s="119"/>
      <c r="E5" s="119"/>
      <c r="F5" s="120"/>
      <c r="H5" s="69"/>
      <c r="I5" s="70"/>
      <c r="J5" s="70"/>
      <c r="K5" s="70"/>
      <c r="L5" s="70"/>
      <c r="M5" s="71"/>
      <c r="O5" s="4">
        <v>6</v>
      </c>
      <c r="P5" s="4">
        <v>13</v>
      </c>
      <c r="Q5" s="4">
        <v>14</v>
      </c>
      <c r="R5" s="4">
        <v>15</v>
      </c>
      <c r="T5" s="82">
        <v>6</v>
      </c>
      <c r="U5" s="83"/>
      <c r="V5" s="82">
        <v>15</v>
      </c>
      <c r="W5" s="83"/>
    </row>
    <row r="6" spans="1:23" x14ac:dyDescent="0.2">
      <c r="A6" s="118"/>
      <c r="B6" s="119"/>
      <c r="C6" s="119"/>
      <c r="D6" s="119"/>
      <c r="E6" s="119"/>
      <c r="F6" s="120"/>
      <c r="H6" s="69"/>
      <c r="I6" s="70"/>
      <c r="J6" s="70"/>
      <c r="K6" s="70"/>
      <c r="L6" s="70"/>
      <c r="M6" s="71"/>
      <c r="O6" s="44">
        <v>7</v>
      </c>
      <c r="P6" s="44">
        <v>16</v>
      </c>
      <c r="Q6" s="44">
        <v>16</v>
      </c>
      <c r="R6" s="44">
        <v>18</v>
      </c>
      <c r="T6" s="84">
        <v>7</v>
      </c>
      <c r="U6" s="85"/>
      <c r="V6" s="84">
        <v>15</v>
      </c>
      <c r="W6" s="85"/>
    </row>
    <row r="7" spans="1:23" x14ac:dyDescent="0.2">
      <c r="A7" s="118"/>
      <c r="B7" s="119"/>
      <c r="C7" s="119"/>
      <c r="D7" s="119"/>
      <c r="E7" s="119"/>
      <c r="F7" s="120"/>
      <c r="H7" s="69"/>
      <c r="I7" s="70"/>
      <c r="J7" s="70"/>
      <c r="K7" s="70"/>
      <c r="L7" s="70"/>
      <c r="M7" s="71"/>
      <c r="O7" s="4">
        <v>8</v>
      </c>
      <c r="P7" s="4">
        <v>18</v>
      </c>
      <c r="Q7" s="4">
        <v>18</v>
      </c>
      <c r="R7" s="4">
        <v>20</v>
      </c>
      <c r="T7" s="82">
        <v>8</v>
      </c>
      <c r="U7" s="83"/>
      <c r="V7" s="82">
        <v>17</v>
      </c>
      <c r="W7" s="83"/>
    </row>
    <row r="8" spans="1:23" x14ac:dyDescent="0.2">
      <c r="A8" s="118"/>
      <c r="B8" s="119"/>
      <c r="C8" s="119"/>
      <c r="D8" s="119"/>
      <c r="E8" s="119"/>
      <c r="F8" s="120"/>
      <c r="H8" s="69"/>
      <c r="I8" s="70"/>
      <c r="J8" s="70"/>
      <c r="K8" s="70"/>
      <c r="L8" s="70"/>
      <c r="M8" s="71"/>
      <c r="O8" s="44">
        <v>9</v>
      </c>
      <c r="P8" s="44">
        <v>20</v>
      </c>
      <c r="Q8" s="44">
        <v>21</v>
      </c>
      <c r="R8" s="44">
        <v>23</v>
      </c>
      <c r="T8" s="84">
        <v>9</v>
      </c>
      <c r="U8" s="85"/>
      <c r="V8" s="84">
        <v>19</v>
      </c>
      <c r="W8" s="85"/>
    </row>
    <row r="9" spans="1:23" ht="15" thickBot="1" x14ac:dyDescent="0.25">
      <c r="A9" s="121"/>
      <c r="B9" s="122"/>
      <c r="C9" s="122"/>
      <c r="D9" s="122"/>
      <c r="E9" s="122"/>
      <c r="F9" s="123"/>
      <c r="H9" s="69"/>
      <c r="I9" s="70"/>
      <c r="J9" s="70"/>
      <c r="K9" s="70"/>
      <c r="L9" s="70"/>
      <c r="M9" s="71"/>
      <c r="O9" s="4">
        <v>10</v>
      </c>
      <c r="P9" s="4">
        <v>22</v>
      </c>
      <c r="Q9" s="4">
        <v>23</v>
      </c>
      <c r="R9" s="4">
        <v>25</v>
      </c>
      <c r="T9" s="82">
        <v>10</v>
      </c>
      <c r="U9" s="83"/>
      <c r="V9" s="82">
        <v>21</v>
      </c>
      <c r="W9" s="83"/>
    </row>
    <row r="10" spans="1:23" ht="15" thickBot="1" x14ac:dyDescent="0.25">
      <c r="A10" s="27"/>
      <c r="B10" s="27"/>
      <c r="C10" s="27"/>
      <c r="D10" s="27"/>
      <c r="E10" s="27"/>
      <c r="F10" s="27"/>
      <c r="H10" s="69"/>
      <c r="I10" s="70"/>
      <c r="J10" s="70"/>
      <c r="K10" s="70"/>
      <c r="L10" s="70"/>
      <c r="M10" s="71"/>
      <c r="O10" s="44">
        <v>11</v>
      </c>
      <c r="P10" s="44">
        <v>24</v>
      </c>
      <c r="Q10" s="44">
        <v>25</v>
      </c>
      <c r="R10" s="44">
        <v>28</v>
      </c>
      <c r="T10" s="84">
        <v>11</v>
      </c>
      <c r="U10" s="85"/>
      <c r="V10" s="84">
        <v>23</v>
      </c>
      <c r="W10" s="85"/>
    </row>
    <row r="11" spans="1:23" x14ac:dyDescent="0.2">
      <c r="A11" s="58" t="s">
        <v>84</v>
      </c>
      <c r="B11" s="67"/>
      <c r="C11" s="67"/>
      <c r="D11" s="67"/>
      <c r="E11" s="67"/>
      <c r="F11" s="68"/>
      <c r="H11" s="69"/>
      <c r="I11" s="70"/>
      <c r="J11" s="70"/>
      <c r="K11" s="70"/>
      <c r="L11" s="70"/>
      <c r="M11" s="71"/>
      <c r="O11" s="4">
        <v>12</v>
      </c>
      <c r="P11" s="4">
        <v>26</v>
      </c>
      <c r="Q11" s="4">
        <v>27</v>
      </c>
      <c r="R11" s="4">
        <v>30</v>
      </c>
      <c r="T11" s="82">
        <v>12</v>
      </c>
      <c r="U11" s="83"/>
      <c r="V11" s="82">
        <v>25</v>
      </c>
      <c r="W11" s="83"/>
    </row>
    <row r="12" spans="1:23" x14ac:dyDescent="0.2">
      <c r="A12" s="69"/>
      <c r="B12" s="70"/>
      <c r="C12" s="70"/>
      <c r="D12" s="70"/>
      <c r="E12" s="70"/>
      <c r="F12" s="71"/>
      <c r="H12" s="69"/>
      <c r="I12" s="70"/>
      <c r="J12" s="70"/>
      <c r="K12" s="70"/>
      <c r="L12" s="70"/>
      <c r="M12" s="71"/>
      <c r="O12" s="44">
        <v>13</v>
      </c>
      <c r="P12" s="44">
        <v>29</v>
      </c>
      <c r="Q12" s="44">
        <v>30</v>
      </c>
      <c r="R12" s="44">
        <v>33</v>
      </c>
      <c r="T12" s="84">
        <v>13</v>
      </c>
      <c r="U12" s="85"/>
      <c r="V12" s="84">
        <v>26</v>
      </c>
      <c r="W12" s="85"/>
    </row>
    <row r="13" spans="1:23" x14ac:dyDescent="0.2">
      <c r="A13" s="69"/>
      <c r="B13" s="70"/>
      <c r="C13" s="70"/>
      <c r="D13" s="70"/>
      <c r="E13" s="70"/>
      <c r="F13" s="71"/>
      <c r="H13" s="69"/>
      <c r="I13" s="70"/>
      <c r="J13" s="70"/>
      <c r="K13" s="70"/>
      <c r="L13" s="70"/>
      <c r="M13" s="71"/>
      <c r="O13" s="4">
        <v>14</v>
      </c>
      <c r="P13" s="4">
        <v>31</v>
      </c>
      <c r="Q13" s="4">
        <v>32</v>
      </c>
      <c r="R13" s="4">
        <v>35</v>
      </c>
      <c r="T13" s="82">
        <v>14</v>
      </c>
      <c r="U13" s="83"/>
      <c r="V13" s="82">
        <v>27</v>
      </c>
      <c r="W13" s="83"/>
    </row>
    <row r="14" spans="1:23" x14ac:dyDescent="0.2">
      <c r="A14" s="69"/>
      <c r="B14" s="70"/>
      <c r="C14" s="70"/>
      <c r="D14" s="70"/>
      <c r="E14" s="70"/>
      <c r="F14" s="71"/>
      <c r="H14" s="69"/>
      <c r="I14" s="70"/>
      <c r="J14" s="70"/>
      <c r="K14" s="70"/>
      <c r="L14" s="70"/>
      <c r="M14" s="71"/>
      <c r="O14" s="44">
        <v>15</v>
      </c>
      <c r="P14" s="44">
        <v>33</v>
      </c>
      <c r="Q14" s="44">
        <v>34</v>
      </c>
      <c r="R14" s="44">
        <v>38</v>
      </c>
      <c r="T14" s="84">
        <v>15</v>
      </c>
      <c r="U14" s="85"/>
      <c r="V14" s="84">
        <v>28</v>
      </c>
      <c r="W14" s="85"/>
    </row>
    <row r="15" spans="1:23" ht="15" thickBot="1" x14ac:dyDescent="0.25">
      <c r="A15" s="79"/>
      <c r="B15" s="80"/>
      <c r="C15" s="80"/>
      <c r="D15" s="80"/>
      <c r="E15" s="80"/>
      <c r="F15" s="81"/>
      <c r="H15" s="69"/>
      <c r="I15" s="70"/>
      <c r="J15" s="70"/>
      <c r="K15" s="70"/>
      <c r="L15" s="70"/>
      <c r="M15" s="71"/>
      <c r="O15" s="4">
        <v>16</v>
      </c>
      <c r="P15" s="4">
        <v>35</v>
      </c>
      <c r="Q15" s="4">
        <v>36</v>
      </c>
      <c r="R15" s="4">
        <v>40</v>
      </c>
      <c r="T15" s="82">
        <v>16</v>
      </c>
      <c r="U15" s="83"/>
      <c r="V15" s="82">
        <v>29</v>
      </c>
      <c r="W15" s="83"/>
    </row>
    <row r="16" spans="1:23" ht="15" thickBot="1" x14ac:dyDescent="0.25">
      <c r="H16" s="79"/>
      <c r="I16" s="80"/>
      <c r="J16" s="80"/>
      <c r="K16" s="80"/>
      <c r="L16" s="80"/>
      <c r="M16" s="81"/>
      <c r="O16" s="44">
        <v>17</v>
      </c>
      <c r="P16" s="44">
        <v>37</v>
      </c>
      <c r="Q16" s="44">
        <v>39</v>
      </c>
      <c r="R16" s="44">
        <v>43</v>
      </c>
      <c r="T16" s="84">
        <v>17</v>
      </c>
      <c r="U16" s="85"/>
      <c r="V16" s="84">
        <v>30</v>
      </c>
      <c r="W16" s="85"/>
    </row>
    <row r="17" spans="1:23" ht="14.25" customHeight="1" x14ac:dyDescent="0.2">
      <c r="A17" s="58" t="s">
        <v>83</v>
      </c>
      <c r="B17" s="67"/>
      <c r="C17" s="67"/>
      <c r="D17" s="67"/>
      <c r="E17" s="67"/>
      <c r="F17" s="68"/>
      <c r="O17" s="4">
        <v>18</v>
      </c>
      <c r="P17" s="4">
        <v>39</v>
      </c>
      <c r="Q17" s="4">
        <v>41</v>
      </c>
      <c r="R17" s="4">
        <v>45</v>
      </c>
      <c r="T17" s="82">
        <v>18</v>
      </c>
      <c r="U17" s="83"/>
      <c r="V17" s="82">
        <v>31</v>
      </c>
      <c r="W17" s="83"/>
    </row>
    <row r="18" spans="1:23" ht="14.25" customHeight="1" thickBot="1" x14ac:dyDescent="0.25">
      <c r="A18" s="69"/>
      <c r="B18" s="70"/>
      <c r="C18" s="70"/>
      <c r="D18" s="70"/>
      <c r="E18" s="70"/>
      <c r="F18" s="71"/>
    </row>
    <row r="19" spans="1:23" ht="14.25" customHeight="1" x14ac:dyDescent="0.2">
      <c r="A19" s="69"/>
      <c r="B19" s="70"/>
      <c r="C19" s="70"/>
      <c r="D19" s="70"/>
      <c r="E19" s="70"/>
      <c r="F19" s="71"/>
      <c r="H19" s="58" t="s">
        <v>98</v>
      </c>
      <c r="I19" s="67"/>
      <c r="J19" s="67"/>
      <c r="K19" s="67"/>
      <c r="L19" s="67"/>
      <c r="M19" s="68"/>
      <c r="O19" s="58" t="s">
        <v>130</v>
      </c>
      <c r="P19" s="67"/>
      <c r="Q19" s="67"/>
      <c r="R19" s="68"/>
      <c r="T19" s="58" t="s">
        <v>104</v>
      </c>
      <c r="U19" s="67"/>
      <c r="V19" s="67"/>
      <c r="W19" s="68"/>
    </row>
    <row r="20" spans="1:23" ht="14.25" customHeight="1" x14ac:dyDescent="0.2">
      <c r="A20" s="69"/>
      <c r="B20" s="70"/>
      <c r="C20" s="70"/>
      <c r="D20" s="70"/>
      <c r="E20" s="70"/>
      <c r="F20" s="71"/>
      <c r="H20" s="69"/>
      <c r="I20" s="70"/>
      <c r="J20" s="70"/>
      <c r="K20" s="70"/>
      <c r="L20" s="70"/>
      <c r="M20" s="71"/>
      <c r="O20" s="69"/>
      <c r="P20" s="70"/>
      <c r="Q20" s="70"/>
      <c r="R20" s="71"/>
      <c r="T20" s="69"/>
      <c r="U20" s="70"/>
      <c r="V20" s="70"/>
      <c r="W20" s="71"/>
    </row>
    <row r="21" spans="1:23" ht="14.25" customHeight="1" x14ac:dyDescent="0.2">
      <c r="A21" s="69"/>
      <c r="B21" s="70"/>
      <c r="C21" s="70"/>
      <c r="D21" s="70"/>
      <c r="E21" s="70"/>
      <c r="F21" s="71"/>
      <c r="H21" s="69"/>
      <c r="I21" s="70"/>
      <c r="J21" s="70"/>
      <c r="K21" s="70"/>
      <c r="L21" s="70"/>
      <c r="M21" s="71"/>
      <c r="O21" s="69"/>
      <c r="P21" s="70"/>
      <c r="Q21" s="70"/>
      <c r="R21" s="71"/>
      <c r="T21" s="69"/>
      <c r="U21" s="70"/>
      <c r="V21" s="70"/>
      <c r="W21" s="71"/>
    </row>
    <row r="22" spans="1:23" ht="15" thickBot="1" x14ac:dyDescent="0.25">
      <c r="A22" s="79"/>
      <c r="B22" s="80"/>
      <c r="C22" s="80"/>
      <c r="D22" s="80"/>
      <c r="E22" s="80"/>
      <c r="F22" s="81"/>
      <c r="H22" s="69"/>
      <c r="I22" s="70"/>
      <c r="J22" s="70"/>
      <c r="K22" s="70"/>
      <c r="L22" s="70"/>
      <c r="M22" s="71"/>
      <c r="O22" s="69"/>
      <c r="P22" s="70"/>
      <c r="Q22" s="70"/>
      <c r="R22" s="71"/>
      <c r="T22" s="69"/>
      <c r="U22" s="70"/>
      <c r="V22" s="70"/>
      <c r="W22" s="71"/>
    </row>
    <row r="23" spans="1:23" ht="15" thickBot="1" x14ac:dyDescent="0.25">
      <c r="H23" s="69"/>
      <c r="I23" s="70"/>
      <c r="J23" s="70"/>
      <c r="K23" s="70"/>
      <c r="L23" s="70"/>
      <c r="M23" s="71"/>
      <c r="O23" s="69"/>
      <c r="P23" s="70"/>
      <c r="Q23" s="70"/>
      <c r="R23" s="71"/>
      <c r="T23" s="69"/>
      <c r="U23" s="70"/>
      <c r="V23" s="70"/>
      <c r="W23" s="71"/>
    </row>
    <row r="24" spans="1:23" x14ac:dyDescent="0.2">
      <c r="A24" s="58" t="s">
        <v>99</v>
      </c>
      <c r="B24" s="67"/>
      <c r="C24" s="67"/>
      <c r="D24" s="67"/>
      <c r="E24" s="67"/>
      <c r="F24" s="68"/>
      <c r="H24" s="69"/>
      <c r="I24" s="70"/>
      <c r="J24" s="70"/>
      <c r="K24" s="70"/>
      <c r="L24" s="70"/>
      <c r="M24" s="71"/>
      <c r="O24" s="69"/>
      <c r="P24" s="70"/>
      <c r="Q24" s="70"/>
      <c r="R24" s="71"/>
      <c r="T24" s="72" t="s">
        <v>105</v>
      </c>
      <c r="U24" s="73"/>
      <c r="V24" s="73"/>
      <c r="W24" s="74"/>
    </row>
    <row r="25" spans="1:23" x14ac:dyDescent="0.2">
      <c r="A25" s="69"/>
      <c r="B25" s="70"/>
      <c r="C25" s="70"/>
      <c r="D25" s="70"/>
      <c r="E25" s="70"/>
      <c r="F25" s="71"/>
      <c r="H25" s="69"/>
      <c r="I25" s="70"/>
      <c r="J25" s="70"/>
      <c r="K25" s="70"/>
      <c r="L25" s="70"/>
      <c r="M25" s="71"/>
      <c r="O25" s="69"/>
      <c r="P25" s="70"/>
      <c r="Q25" s="70"/>
      <c r="R25" s="71"/>
      <c r="T25" s="75"/>
      <c r="U25" s="73"/>
      <c r="V25" s="73"/>
      <c r="W25" s="74"/>
    </row>
    <row r="26" spans="1:23" x14ac:dyDescent="0.2">
      <c r="A26" s="69"/>
      <c r="B26" s="70"/>
      <c r="C26" s="70"/>
      <c r="D26" s="70"/>
      <c r="E26" s="70"/>
      <c r="F26" s="71"/>
      <c r="H26" s="69"/>
      <c r="I26" s="70"/>
      <c r="J26" s="70"/>
      <c r="K26" s="70"/>
      <c r="L26" s="70"/>
      <c r="M26" s="71"/>
      <c r="O26" s="69"/>
      <c r="P26" s="70"/>
      <c r="Q26" s="70"/>
      <c r="R26" s="71"/>
      <c r="T26" s="75"/>
      <c r="U26" s="73"/>
      <c r="V26" s="73"/>
      <c r="W26" s="74"/>
    </row>
    <row r="27" spans="1:23" ht="15" thickBot="1" x14ac:dyDescent="0.25">
      <c r="A27" s="69"/>
      <c r="B27" s="70"/>
      <c r="C27" s="70"/>
      <c r="D27" s="70"/>
      <c r="E27" s="70"/>
      <c r="F27" s="71"/>
      <c r="H27" s="69"/>
      <c r="I27" s="70"/>
      <c r="J27" s="70"/>
      <c r="K27" s="70"/>
      <c r="L27" s="70"/>
      <c r="M27" s="71"/>
      <c r="O27" s="79"/>
      <c r="P27" s="80"/>
      <c r="Q27" s="80"/>
      <c r="R27" s="81"/>
      <c r="T27" s="76"/>
      <c r="U27" s="77"/>
      <c r="V27" s="77"/>
      <c r="W27" s="78"/>
    </row>
    <row r="28" spans="1:23" ht="15" thickBot="1" x14ac:dyDescent="0.25">
      <c r="A28" s="79"/>
      <c r="B28" s="80"/>
      <c r="C28" s="80"/>
      <c r="D28" s="80"/>
      <c r="E28" s="80"/>
      <c r="F28" s="81"/>
      <c r="H28" s="79"/>
      <c r="I28" s="80"/>
      <c r="J28" s="80"/>
      <c r="K28" s="80"/>
      <c r="L28" s="80"/>
      <c r="M28" s="81"/>
    </row>
    <row r="30" spans="1:23" ht="14.25" customHeight="1" x14ac:dyDescent="0.2">
      <c r="A30" s="57" t="s">
        <v>78</v>
      </c>
      <c r="B30" s="57"/>
      <c r="C30" s="57"/>
      <c r="D30" s="57"/>
      <c r="E30" s="57"/>
      <c r="F30" s="57"/>
      <c r="G30" s="57"/>
      <c r="H30" s="57"/>
      <c r="I30" s="57"/>
      <c r="J30" s="57"/>
      <c r="K30" s="57"/>
      <c r="L30" s="57"/>
      <c r="M30" s="57"/>
      <c r="O30" s="57" t="s">
        <v>100</v>
      </c>
      <c r="P30" s="57"/>
      <c r="Q30" s="57"/>
      <c r="R30" s="57"/>
      <c r="S30" s="57"/>
      <c r="T30" s="57"/>
      <c r="U30" s="57"/>
      <c r="V30" s="57"/>
      <c r="W30" s="57"/>
    </row>
    <row r="31" spans="1:23" ht="14.25" customHeight="1" x14ac:dyDescent="0.2">
      <c r="A31" s="57"/>
      <c r="B31" s="57"/>
      <c r="C31" s="57"/>
      <c r="D31" s="57"/>
      <c r="E31" s="57"/>
      <c r="F31" s="57"/>
      <c r="G31" s="57"/>
      <c r="H31" s="57"/>
      <c r="I31" s="57"/>
      <c r="J31" s="57"/>
      <c r="K31" s="57"/>
      <c r="L31" s="57"/>
      <c r="M31" s="57"/>
      <c r="O31" s="57"/>
      <c r="P31" s="57"/>
      <c r="Q31" s="57"/>
      <c r="R31" s="57"/>
      <c r="S31" s="57"/>
      <c r="T31" s="57"/>
      <c r="U31" s="57"/>
      <c r="V31" s="57"/>
      <c r="W31" s="57"/>
    </row>
    <row r="32" spans="1:23" ht="15" thickBot="1" x14ac:dyDescent="0.25"/>
    <row r="33" spans="1:23" ht="14.25" customHeight="1" x14ac:dyDescent="0.2">
      <c r="A33" s="88" t="s">
        <v>85</v>
      </c>
      <c r="B33" s="89"/>
      <c r="C33" s="89"/>
      <c r="D33" s="89"/>
      <c r="E33" s="89"/>
      <c r="F33" s="90"/>
      <c r="H33" s="106" t="s">
        <v>88</v>
      </c>
      <c r="I33" s="107"/>
      <c r="J33" s="107"/>
      <c r="K33" s="107"/>
      <c r="L33" s="107"/>
      <c r="M33" s="108"/>
      <c r="O33" s="58" t="s">
        <v>101</v>
      </c>
      <c r="P33" s="59"/>
      <c r="Q33" s="59"/>
      <c r="R33" s="59"/>
      <c r="S33" s="59"/>
      <c r="T33" s="59"/>
      <c r="U33" s="59"/>
      <c r="V33" s="59"/>
      <c r="W33" s="60"/>
    </row>
    <row r="34" spans="1:23" x14ac:dyDescent="0.2">
      <c r="A34" s="91"/>
      <c r="B34" s="92"/>
      <c r="C34" s="92"/>
      <c r="D34" s="92"/>
      <c r="E34" s="92"/>
      <c r="F34" s="93"/>
      <c r="H34" s="109"/>
      <c r="I34" s="110"/>
      <c r="J34" s="110"/>
      <c r="K34" s="110"/>
      <c r="L34" s="110"/>
      <c r="M34" s="111"/>
      <c r="O34" s="61"/>
      <c r="P34" s="62"/>
      <c r="Q34" s="62"/>
      <c r="R34" s="62"/>
      <c r="S34" s="62"/>
      <c r="T34" s="62"/>
      <c r="U34" s="62"/>
      <c r="V34" s="62"/>
      <c r="W34" s="63"/>
    </row>
    <row r="35" spans="1:23" x14ac:dyDescent="0.2">
      <c r="A35" s="91"/>
      <c r="B35" s="92"/>
      <c r="C35" s="92"/>
      <c r="D35" s="92"/>
      <c r="E35" s="92"/>
      <c r="F35" s="93"/>
      <c r="H35" s="109"/>
      <c r="I35" s="110"/>
      <c r="J35" s="110"/>
      <c r="K35" s="110"/>
      <c r="L35" s="110"/>
      <c r="M35" s="111"/>
      <c r="O35" s="61"/>
      <c r="P35" s="62"/>
      <c r="Q35" s="62"/>
      <c r="R35" s="62"/>
      <c r="S35" s="62"/>
      <c r="T35" s="62"/>
      <c r="U35" s="62"/>
      <c r="V35" s="62"/>
      <c r="W35" s="63"/>
    </row>
    <row r="36" spans="1:23" ht="15" thickBot="1" x14ac:dyDescent="0.25">
      <c r="A36" s="94"/>
      <c r="B36" s="95"/>
      <c r="C36" s="95"/>
      <c r="D36" s="95"/>
      <c r="E36" s="95"/>
      <c r="F36" s="96"/>
      <c r="H36" s="112"/>
      <c r="I36" s="113"/>
      <c r="J36" s="113"/>
      <c r="K36" s="113"/>
      <c r="L36" s="113"/>
      <c r="M36" s="114"/>
      <c r="O36" s="64"/>
      <c r="P36" s="65"/>
      <c r="Q36" s="65"/>
      <c r="R36" s="65"/>
      <c r="S36" s="65"/>
      <c r="T36" s="65"/>
      <c r="U36" s="65"/>
      <c r="V36" s="65"/>
      <c r="W36" s="66"/>
    </row>
    <row r="37" spans="1:23" ht="15" thickBot="1" x14ac:dyDescent="0.25"/>
    <row r="38" spans="1:23" ht="14.25" customHeight="1" x14ac:dyDescent="0.2">
      <c r="A38" s="97" t="s">
        <v>87</v>
      </c>
      <c r="B38" s="98"/>
      <c r="C38" s="98"/>
      <c r="D38" s="98"/>
      <c r="E38" s="98"/>
      <c r="F38" s="99"/>
      <c r="H38" s="97" t="s">
        <v>97</v>
      </c>
      <c r="I38" s="98"/>
      <c r="J38" s="98"/>
      <c r="K38" s="98"/>
      <c r="L38" s="98"/>
      <c r="M38" s="99"/>
      <c r="O38" s="58" t="s">
        <v>102</v>
      </c>
      <c r="P38" s="59"/>
      <c r="Q38" s="59"/>
      <c r="R38" s="59"/>
      <c r="S38" s="59"/>
      <c r="T38" s="59"/>
      <c r="U38" s="59"/>
      <c r="V38" s="59"/>
      <c r="W38" s="60"/>
    </row>
    <row r="39" spans="1:23" x14ac:dyDescent="0.2">
      <c r="A39" s="100"/>
      <c r="B39" s="101"/>
      <c r="C39" s="101"/>
      <c r="D39" s="101"/>
      <c r="E39" s="101"/>
      <c r="F39" s="102"/>
      <c r="H39" s="100"/>
      <c r="I39" s="101"/>
      <c r="J39" s="101"/>
      <c r="K39" s="101"/>
      <c r="L39" s="101"/>
      <c r="M39" s="102"/>
      <c r="O39" s="61"/>
      <c r="P39" s="62"/>
      <c r="Q39" s="62"/>
      <c r="R39" s="62"/>
      <c r="S39" s="62"/>
      <c r="T39" s="62"/>
      <c r="U39" s="62"/>
      <c r="V39" s="62"/>
      <c r="W39" s="63"/>
    </row>
    <row r="40" spans="1:23" x14ac:dyDescent="0.2">
      <c r="A40" s="100"/>
      <c r="B40" s="101"/>
      <c r="C40" s="101"/>
      <c r="D40" s="101"/>
      <c r="E40" s="101"/>
      <c r="F40" s="102"/>
      <c r="H40" s="100"/>
      <c r="I40" s="101"/>
      <c r="J40" s="101"/>
      <c r="K40" s="101"/>
      <c r="L40" s="101"/>
      <c r="M40" s="102"/>
      <c r="O40" s="61"/>
      <c r="P40" s="62"/>
      <c r="Q40" s="62"/>
      <c r="R40" s="62"/>
      <c r="S40" s="62"/>
      <c r="T40" s="62"/>
      <c r="U40" s="62"/>
      <c r="V40" s="62"/>
      <c r="W40" s="63"/>
    </row>
    <row r="41" spans="1:23" ht="15" thickBot="1" x14ac:dyDescent="0.25">
      <c r="A41" s="100"/>
      <c r="B41" s="101"/>
      <c r="C41" s="101"/>
      <c r="D41" s="101"/>
      <c r="E41" s="101"/>
      <c r="F41" s="102"/>
      <c r="H41" s="100"/>
      <c r="I41" s="101"/>
      <c r="J41" s="101"/>
      <c r="K41" s="101"/>
      <c r="L41" s="101"/>
      <c r="M41" s="102"/>
      <c r="O41" s="64"/>
      <c r="P41" s="65"/>
      <c r="Q41" s="65"/>
      <c r="R41" s="65"/>
      <c r="S41" s="65"/>
      <c r="T41" s="65"/>
      <c r="U41" s="65"/>
      <c r="V41" s="65"/>
      <c r="W41" s="66"/>
    </row>
    <row r="42" spans="1:23" ht="15" thickBot="1" x14ac:dyDescent="0.25">
      <c r="A42" s="100"/>
      <c r="B42" s="101"/>
      <c r="C42" s="101"/>
      <c r="D42" s="101"/>
      <c r="E42" s="101"/>
      <c r="F42" s="102"/>
      <c r="H42" s="100"/>
      <c r="I42" s="101"/>
      <c r="J42" s="101"/>
      <c r="K42" s="101"/>
      <c r="L42" s="101"/>
      <c r="M42" s="102"/>
    </row>
    <row r="43" spans="1:23" x14ac:dyDescent="0.2">
      <c r="A43" s="100"/>
      <c r="B43" s="101"/>
      <c r="C43" s="101"/>
      <c r="D43" s="101"/>
      <c r="E43" s="101"/>
      <c r="F43" s="102"/>
      <c r="H43" s="100"/>
      <c r="I43" s="101"/>
      <c r="J43" s="101"/>
      <c r="K43" s="101"/>
      <c r="L43" s="101"/>
      <c r="M43" s="102"/>
      <c r="O43" s="58" t="s">
        <v>103</v>
      </c>
      <c r="P43" s="59"/>
      <c r="Q43" s="59"/>
      <c r="R43" s="59"/>
      <c r="S43" s="59"/>
      <c r="T43" s="59"/>
      <c r="U43" s="59"/>
      <c r="V43" s="59"/>
      <c r="W43" s="60"/>
    </row>
    <row r="44" spans="1:23" ht="15" thickBot="1" x14ac:dyDescent="0.25">
      <c r="A44" s="103"/>
      <c r="B44" s="104"/>
      <c r="C44" s="104"/>
      <c r="D44" s="104"/>
      <c r="E44" s="104"/>
      <c r="F44" s="105"/>
      <c r="H44" s="103"/>
      <c r="I44" s="104"/>
      <c r="J44" s="104"/>
      <c r="K44" s="104"/>
      <c r="L44" s="104"/>
      <c r="M44" s="105"/>
      <c r="O44" s="61"/>
      <c r="P44" s="62"/>
      <c r="Q44" s="62"/>
      <c r="R44" s="62"/>
      <c r="S44" s="62"/>
      <c r="T44" s="62"/>
      <c r="U44" s="62"/>
      <c r="V44" s="62"/>
      <c r="W44" s="63"/>
    </row>
    <row r="45" spans="1:23" ht="15" thickBot="1" x14ac:dyDescent="0.25">
      <c r="O45" s="61"/>
      <c r="P45" s="62"/>
      <c r="Q45" s="62"/>
      <c r="R45" s="62"/>
      <c r="S45" s="62"/>
      <c r="T45" s="62"/>
      <c r="U45" s="62"/>
      <c r="V45" s="62"/>
      <c r="W45" s="63"/>
    </row>
    <row r="46" spans="1:23" ht="15" thickBot="1" x14ac:dyDescent="0.25">
      <c r="A46" s="97" t="s">
        <v>86</v>
      </c>
      <c r="B46" s="98"/>
      <c r="C46" s="98"/>
      <c r="D46" s="98"/>
      <c r="E46" s="98"/>
      <c r="F46" s="99"/>
      <c r="H46" s="88" t="s">
        <v>89</v>
      </c>
      <c r="I46" s="89"/>
      <c r="J46" s="89"/>
      <c r="K46" s="89"/>
      <c r="L46" s="89"/>
      <c r="M46" s="90"/>
      <c r="O46" s="64"/>
      <c r="P46" s="65"/>
      <c r="Q46" s="65"/>
      <c r="R46" s="65"/>
      <c r="S46" s="65"/>
      <c r="T46" s="65"/>
      <c r="U46" s="65"/>
      <c r="V46" s="65"/>
      <c r="W46" s="66"/>
    </row>
    <row r="47" spans="1:23" ht="15" thickBot="1" x14ac:dyDescent="0.25">
      <c r="A47" s="100"/>
      <c r="B47" s="101"/>
      <c r="C47" s="101"/>
      <c r="D47" s="101"/>
      <c r="E47" s="101"/>
      <c r="F47" s="102"/>
      <c r="H47" s="91"/>
      <c r="I47" s="92"/>
      <c r="J47" s="92"/>
      <c r="K47" s="92"/>
      <c r="L47" s="92"/>
      <c r="M47" s="93"/>
    </row>
    <row r="48" spans="1:23" x14ac:dyDescent="0.2">
      <c r="A48" s="100"/>
      <c r="B48" s="101"/>
      <c r="C48" s="101"/>
      <c r="D48" s="101"/>
      <c r="E48" s="101"/>
      <c r="F48" s="102"/>
      <c r="H48" s="91"/>
      <c r="I48" s="92"/>
      <c r="J48" s="92"/>
      <c r="K48" s="92"/>
      <c r="L48" s="92"/>
      <c r="M48" s="93"/>
      <c r="O48" s="58" t="s">
        <v>106</v>
      </c>
      <c r="P48" s="67"/>
      <c r="Q48" s="67"/>
      <c r="R48" s="67"/>
      <c r="S48" s="67"/>
      <c r="T48" s="67"/>
      <c r="U48" s="67"/>
      <c r="V48" s="67"/>
      <c r="W48" s="68"/>
    </row>
    <row r="49" spans="1:23" x14ac:dyDescent="0.2">
      <c r="A49" s="100"/>
      <c r="B49" s="101"/>
      <c r="C49" s="101"/>
      <c r="D49" s="101"/>
      <c r="E49" s="101"/>
      <c r="F49" s="102"/>
      <c r="H49" s="91"/>
      <c r="I49" s="92"/>
      <c r="J49" s="92"/>
      <c r="K49" s="92"/>
      <c r="L49" s="92"/>
      <c r="M49" s="93"/>
      <c r="O49" s="69"/>
      <c r="P49" s="70"/>
      <c r="Q49" s="70"/>
      <c r="R49" s="70"/>
      <c r="S49" s="70"/>
      <c r="T49" s="70"/>
      <c r="U49" s="70"/>
      <c r="V49" s="70"/>
      <c r="W49" s="71"/>
    </row>
    <row r="50" spans="1:23" ht="15" thickBot="1" x14ac:dyDescent="0.25">
      <c r="A50" s="103"/>
      <c r="B50" s="104"/>
      <c r="C50" s="104"/>
      <c r="D50" s="104"/>
      <c r="E50" s="104"/>
      <c r="F50" s="105"/>
      <c r="H50" s="94"/>
      <c r="I50" s="95"/>
      <c r="J50" s="95"/>
      <c r="K50" s="95"/>
      <c r="L50" s="95"/>
      <c r="M50" s="96"/>
      <c r="O50" s="79"/>
      <c r="P50" s="80"/>
      <c r="Q50" s="80"/>
      <c r="R50" s="80"/>
      <c r="S50" s="80"/>
      <c r="T50" s="80"/>
      <c r="U50" s="80"/>
      <c r="V50" s="80"/>
      <c r="W50" s="81"/>
    </row>
    <row r="54" spans="1:23" ht="14.25" customHeight="1" x14ac:dyDescent="0.2">
      <c r="A54" s="56" t="s">
        <v>129</v>
      </c>
      <c r="B54" s="57"/>
      <c r="C54" s="57"/>
      <c r="D54" s="57"/>
      <c r="E54" s="57"/>
      <c r="F54" s="57"/>
      <c r="G54" s="57"/>
      <c r="H54" s="57"/>
      <c r="I54" s="57"/>
      <c r="J54" s="57"/>
      <c r="K54" s="57"/>
      <c r="L54" s="57"/>
      <c r="M54" s="57"/>
      <c r="N54" s="57"/>
      <c r="O54" s="57"/>
      <c r="P54" s="57"/>
      <c r="Q54" s="57"/>
      <c r="R54" s="57"/>
      <c r="S54" s="57"/>
      <c r="T54" s="57"/>
      <c r="U54" s="57"/>
      <c r="V54" s="57"/>
      <c r="W54" s="57"/>
    </row>
    <row r="55" spans="1:23" ht="14.25" customHeight="1" x14ac:dyDescent="0.2">
      <c r="A55" s="57"/>
      <c r="B55" s="57"/>
      <c r="C55" s="57"/>
      <c r="D55" s="57"/>
      <c r="E55" s="57"/>
      <c r="F55" s="57"/>
      <c r="G55" s="57"/>
      <c r="H55" s="57"/>
      <c r="I55" s="57"/>
      <c r="J55" s="57"/>
      <c r="K55" s="57"/>
      <c r="L55" s="57"/>
      <c r="M55" s="57"/>
      <c r="N55" s="57"/>
      <c r="O55" s="57"/>
      <c r="P55" s="57"/>
      <c r="Q55" s="57"/>
      <c r="R55" s="57"/>
      <c r="S55" s="57"/>
      <c r="T55" s="57"/>
      <c r="U55" s="57"/>
      <c r="V55" s="57"/>
      <c r="W55" s="57"/>
    </row>
    <row r="56" spans="1:23" ht="14.25" customHeight="1" x14ac:dyDescent="0.2">
      <c r="A56" s="57"/>
      <c r="B56" s="57"/>
      <c r="C56" s="57"/>
      <c r="D56" s="57"/>
      <c r="E56" s="57"/>
      <c r="F56" s="57"/>
      <c r="G56" s="57"/>
      <c r="H56" s="57"/>
      <c r="I56" s="57"/>
      <c r="J56" s="57"/>
      <c r="K56" s="57"/>
      <c r="L56" s="57"/>
      <c r="M56" s="57"/>
      <c r="N56" s="57"/>
      <c r="O56" s="57"/>
      <c r="P56" s="57"/>
      <c r="Q56" s="57"/>
      <c r="R56" s="57"/>
      <c r="S56" s="57"/>
      <c r="T56" s="57"/>
      <c r="U56" s="57"/>
      <c r="V56" s="57"/>
      <c r="W56" s="57"/>
    </row>
    <row r="57" spans="1:23" ht="14.25" customHeight="1" x14ac:dyDescent="0.2">
      <c r="A57" s="57"/>
      <c r="B57" s="57"/>
      <c r="C57" s="57"/>
      <c r="D57" s="57"/>
      <c r="E57" s="57"/>
      <c r="F57" s="57"/>
      <c r="G57" s="57"/>
      <c r="H57" s="57"/>
      <c r="I57" s="57"/>
      <c r="J57" s="57"/>
      <c r="K57" s="57"/>
      <c r="L57" s="57"/>
      <c r="M57" s="57"/>
      <c r="N57" s="57"/>
      <c r="O57" s="57"/>
      <c r="P57" s="57"/>
      <c r="Q57" s="57"/>
      <c r="R57" s="57"/>
      <c r="S57" s="57"/>
      <c r="T57" s="57"/>
      <c r="U57" s="57"/>
      <c r="V57" s="57"/>
      <c r="W57" s="57"/>
    </row>
  </sheetData>
  <sheetProtection algorithmName="SHA-512" hashValue="u5+HRIQn0EaXwvh3vmbTRVyng5H/LpFN2Q6+hea2fUJ0wiF/Tr9/Fo4BWeh4yvKC/8xOGs0ssEKPipVXqdXxuA==" saltValue="XSlrpi6WcTJVMQEI9DXuzw==" spinCount="100000" sheet="1" objects="1" scenarios="1"/>
  <mergeCells count="53">
    <mergeCell ref="A1:M2"/>
    <mergeCell ref="H4:M16"/>
    <mergeCell ref="A11:F15"/>
    <mergeCell ref="A24:F28"/>
    <mergeCell ref="H19:M28"/>
    <mergeCell ref="A4:F9"/>
    <mergeCell ref="A17:F22"/>
    <mergeCell ref="T11:U11"/>
    <mergeCell ref="T12:U12"/>
    <mergeCell ref="H46:M50"/>
    <mergeCell ref="A46:F50"/>
    <mergeCell ref="A30:M31"/>
    <mergeCell ref="H33:M36"/>
    <mergeCell ref="A38:F44"/>
    <mergeCell ref="H38:M44"/>
    <mergeCell ref="A33:F36"/>
    <mergeCell ref="T6:U6"/>
    <mergeCell ref="T7:U7"/>
    <mergeCell ref="T8:U8"/>
    <mergeCell ref="T9:U9"/>
    <mergeCell ref="T10:U10"/>
    <mergeCell ref="O1:R2"/>
    <mergeCell ref="T1:W2"/>
    <mergeCell ref="T4:U4"/>
    <mergeCell ref="V4:W4"/>
    <mergeCell ref="T5:U5"/>
    <mergeCell ref="T13:U13"/>
    <mergeCell ref="T14:U14"/>
    <mergeCell ref="T15:U15"/>
    <mergeCell ref="T16:U16"/>
    <mergeCell ref="T17:U17"/>
    <mergeCell ref="V5:W5"/>
    <mergeCell ref="V6:W6"/>
    <mergeCell ref="V7:W7"/>
    <mergeCell ref="V8:W8"/>
    <mergeCell ref="V9:W9"/>
    <mergeCell ref="V10:W10"/>
    <mergeCell ref="V11:W11"/>
    <mergeCell ref="V12:W12"/>
    <mergeCell ref="V13:W13"/>
    <mergeCell ref="V14:W14"/>
    <mergeCell ref="V15:W15"/>
    <mergeCell ref="V16:W16"/>
    <mergeCell ref="V17:W17"/>
    <mergeCell ref="O30:W31"/>
    <mergeCell ref="O19:R27"/>
    <mergeCell ref="A54:W57"/>
    <mergeCell ref="O43:W46"/>
    <mergeCell ref="T19:W23"/>
    <mergeCell ref="T24:W27"/>
    <mergeCell ref="O48:W50"/>
    <mergeCell ref="O33:W36"/>
    <mergeCell ref="O38:W41"/>
  </mergeCells>
  <hyperlinks>
    <hyperlink ref="T24:W27" r:id="rId1" display="https://www.sportjugend.nrw/unsere-themen/freiwilligendienste/bildungstage" xr:uid="{A1FC4411-25C8-47C2-AEF2-11AA298FDEBD}"/>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77E76-A81D-4B52-B201-709F4CAB8511}">
  <dimension ref="A1:P29"/>
  <sheetViews>
    <sheetView showGridLines="0" zoomScale="85" zoomScaleNormal="85" workbookViewId="0">
      <selection activeCell="Y7" sqref="Y7"/>
    </sheetView>
  </sheetViews>
  <sheetFormatPr baseColWidth="10" defaultRowHeight="14.25" x14ac:dyDescent="0.2"/>
  <cols>
    <col min="3" max="3" width="12.375" bestFit="1" customWidth="1"/>
    <col min="10" max="10" width="9.875" hidden="1" customWidth="1"/>
    <col min="11" max="11" width="14" hidden="1" customWidth="1"/>
    <col min="12" max="12" width="18.375" hidden="1" customWidth="1"/>
    <col min="13" max="13" width="16.625" hidden="1" customWidth="1"/>
    <col min="14" max="14" width="14.625" hidden="1" customWidth="1"/>
    <col min="15" max="15" width="11.625" hidden="1" customWidth="1"/>
    <col min="16" max="16" width="8.5" hidden="1" customWidth="1"/>
  </cols>
  <sheetData>
    <row r="1" spans="1:16" ht="14.25" customHeight="1" x14ac:dyDescent="0.2">
      <c r="A1" s="142" t="s">
        <v>90</v>
      </c>
      <c r="B1" s="142"/>
      <c r="C1" s="142"/>
      <c r="D1" s="142"/>
      <c r="E1" s="142"/>
      <c r="F1" s="142"/>
    </row>
    <row r="2" spans="1:16" ht="14.25" customHeight="1" x14ac:dyDescent="0.2">
      <c r="A2" s="142"/>
      <c r="B2" s="142"/>
      <c r="C2" s="142"/>
      <c r="D2" s="142"/>
      <c r="E2" s="142"/>
      <c r="F2" s="142"/>
    </row>
    <row r="4" spans="1:16" ht="15.75" x14ac:dyDescent="0.2">
      <c r="J4" s="47" t="s">
        <v>33</v>
      </c>
      <c r="K4" s="47"/>
      <c r="L4" s="47"/>
      <c r="M4" s="47"/>
      <c r="N4" s="47"/>
      <c r="O4" s="47"/>
      <c r="P4" s="47"/>
    </row>
    <row r="5" spans="1:16" ht="23.1" customHeight="1" x14ac:dyDescent="0.2">
      <c r="A5" s="127" t="s">
        <v>11</v>
      </c>
      <c r="B5" s="127"/>
      <c r="C5" s="127"/>
      <c r="D5" s="146"/>
      <c r="E5" s="146"/>
      <c r="F5" s="146"/>
      <c r="J5" s="127" t="s">
        <v>37</v>
      </c>
      <c r="K5" s="127"/>
      <c r="L5" s="127"/>
      <c r="M5" s="126" t="str">
        <f>IF(D7="","",DATEDIF(D6,D7,"m")+1)</f>
        <v/>
      </c>
      <c r="N5" s="126"/>
      <c r="O5" s="126"/>
      <c r="P5" s="126"/>
    </row>
    <row r="6" spans="1:16" ht="23.1" customHeight="1" x14ac:dyDescent="0.2">
      <c r="A6" s="127" t="s">
        <v>12</v>
      </c>
      <c r="B6" s="127"/>
      <c r="C6" s="127"/>
      <c r="D6" s="147"/>
      <c r="E6" s="129"/>
      <c r="F6" s="129"/>
      <c r="J6" s="127" t="s">
        <v>38</v>
      </c>
      <c r="K6" s="127"/>
      <c r="L6" s="127"/>
      <c r="M6" s="126" t="str">
        <f>IF(OR(D6="",D9=""),"",DATEDIF(D9,D6,"Y"))</f>
        <v/>
      </c>
      <c r="N6" s="126"/>
      <c r="O6" s="126"/>
      <c r="P6" s="126"/>
    </row>
    <row r="7" spans="1:16" ht="23.1" customHeight="1" x14ac:dyDescent="0.2">
      <c r="A7" s="127" t="s">
        <v>13</v>
      </c>
      <c r="B7" s="127"/>
      <c r="C7" s="127"/>
      <c r="D7" s="147"/>
      <c r="E7" s="129"/>
      <c r="F7" s="129"/>
      <c r="J7" s="127" t="s">
        <v>39</v>
      </c>
      <c r="K7" s="127"/>
      <c r="L7" s="127"/>
      <c r="M7" s="126" t="str">
        <f>IF(OR(D6="",D9=""),"",DATEDIF(D9,DATE(YEAR(D6),1,1),"Y"))</f>
        <v/>
      </c>
      <c r="N7" s="126"/>
      <c r="O7" s="126"/>
      <c r="P7" s="126"/>
    </row>
    <row r="8" spans="1:16" ht="23.1" customHeight="1" x14ac:dyDescent="0.2">
      <c r="A8" s="127" t="s">
        <v>14</v>
      </c>
      <c r="B8" s="127"/>
      <c r="C8" s="127"/>
      <c r="D8" s="129"/>
      <c r="E8" s="129"/>
      <c r="F8" s="129"/>
      <c r="J8" s="128"/>
      <c r="K8" s="128"/>
      <c r="L8" s="128"/>
      <c r="M8" s="126"/>
      <c r="N8" s="126"/>
      <c r="O8" s="126"/>
      <c r="P8" s="126"/>
    </row>
    <row r="9" spans="1:16" ht="23.1" customHeight="1" x14ac:dyDescent="0.2">
      <c r="A9" s="127" t="s">
        <v>15</v>
      </c>
      <c r="B9" s="127"/>
      <c r="C9" s="127"/>
      <c r="D9" s="147"/>
      <c r="E9" s="129"/>
      <c r="F9" s="129"/>
      <c r="J9" s="128"/>
      <c r="K9" s="128"/>
      <c r="L9" s="128"/>
      <c r="M9" s="126"/>
      <c r="N9" s="126"/>
      <c r="O9" s="126"/>
      <c r="P9" s="126"/>
    </row>
    <row r="10" spans="1:16" ht="23.1" customHeight="1" x14ac:dyDescent="0.2">
      <c r="A10" s="143" t="s">
        <v>16</v>
      </c>
      <c r="B10" s="144"/>
      <c r="C10" s="145"/>
      <c r="D10" s="129"/>
      <c r="E10" s="129"/>
      <c r="F10" s="129"/>
      <c r="J10" s="128"/>
      <c r="K10" s="128"/>
      <c r="L10" s="128"/>
      <c r="M10" s="126"/>
      <c r="N10" s="126"/>
      <c r="O10" s="126"/>
      <c r="P10" s="126"/>
    </row>
    <row r="13" spans="1:16" s="31" customFormat="1" ht="23.1" customHeight="1" x14ac:dyDescent="0.2">
      <c r="A13" s="135" t="s">
        <v>31</v>
      </c>
      <c r="B13" s="136"/>
      <c r="C13" s="137"/>
      <c r="D13" s="129"/>
      <c r="E13" s="129"/>
      <c r="F13" s="129"/>
    </row>
    <row r="14" spans="1:16" s="31" customFormat="1" ht="23.1" customHeight="1" x14ac:dyDescent="0.2">
      <c r="A14" s="135" t="s">
        <v>32</v>
      </c>
      <c r="B14" s="136"/>
      <c r="C14" s="137"/>
      <c r="D14" s="125">
        <f>O29</f>
        <v>0</v>
      </c>
      <c r="E14" s="125"/>
      <c r="F14" s="125"/>
    </row>
    <row r="15" spans="1:16" x14ac:dyDescent="0.2">
      <c r="D15" s="31"/>
      <c r="E15" s="31"/>
      <c r="F15" s="31"/>
      <c r="J15" s="31"/>
      <c r="K15" s="31"/>
      <c r="L15" s="31"/>
      <c r="M15" s="31"/>
      <c r="N15" s="31"/>
      <c r="O15" s="31"/>
      <c r="P15" s="31"/>
    </row>
    <row r="16" spans="1:16" ht="15" x14ac:dyDescent="0.2">
      <c r="D16" s="31"/>
      <c r="E16" s="31"/>
      <c r="F16" s="31"/>
      <c r="J16" s="6" t="s">
        <v>34</v>
      </c>
      <c r="K16" s="7" t="s">
        <v>46</v>
      </c>
      <c r="L16" s="7" t="s">
        <v>56</v>
      </c>
      <c r="M16" s="7" t="s">
        <v>57</v>
      </c>
      <c r="N16" s="7" t="s">
        <v>35</v>
      </c>
      <c r="O16" s="7" t="s">
        <v>31</v>
      </c>
      <c r="P16" s="7" t="s">
        <v>36</v>
      </c>
    </row>
    <row r="17" spans="1:16" ht="23.1" customHeight="1" x14ac:dyDescent="0.2">
      <c r="A17" s="131" t="s">
        <v>17</v>
      </c>
      <c r="B17" s="131"/>
      <c r="C17" s="35" t="s">
        <v>19</v>
      </c>
      <c r="D17" s="133">
        <f>August!G38</f>
        <v>0</v>
      </c>
      <c r="E17" s="134"/>
      <c r="F17" s="134"/>
      <c r="J17" s="5" t="str">
        <f>C17</f>
        <v xml:space="preserve">August </v>
      </c>
      <c r="K17" s="32">
        <f>COUNTIF(August!L6:L36,"Pause zu gering")</f>
        <v>0</v>
      </c>
      <c r="L17" s="32">
        <f>COUNTIF(August!M6:M36,"Einsatzzeit unzulässig")</f>
        <v>0</v>
      </c>
      <c r="M17" s="32">
        <f>COUNTIF(August!N6:N36,"Ruhezeit unzulässig")</f>
        <v>0</v>
      </c>
      <c r="N17" s="32">
        <f>COUNTIF(August!O6:O36,"ausnahmsweise 8,5 Std. erlaubt")+COUNTIF(August!O6:O36,"ausnahmsweise 10 Std. erlaubt")</f>
        <v>0</v>
      </c>
      <c r="O17" s="32">
        <f>COUNTIF(August!C6:C36,"Urlaub")</f>
        <v>0</v>
      </c>
      <c r="P17" s="32">
        <f>COUNTIF(August!C6:C36,"Krank")</f>
        <v>0</v>
      </c>
    </row>
    <row r="18" spans="1:16" ht="23.1" customHeight="1" x14ac:dyDescent="0.2">
      <c r="A18" s="132" t="s">
        <v>17</v>
      </c>
      <c r="B18" s="132"/>
      <c r="C18" s="34" t="s">
        <v>20</v>
      </c>
      <c r="D18" s="139">
        <f>September!G38</f>
        <v>0</v>
      </c>
      <c r="E18" s="140"/>
      <c r="F18" s="141"/>
      <c r="J18" s="5" t="str">
        <f t="shared" ref="J18:J29" si="0">C18</f>
        <v>September</v>
      </c>
      <c r="K18" s="32"/>
      <c r="L18" s="32"/>
      <c r="M18" s="32"/>
      <c r="N18" s="32"/>
      <c r="O18" s="32"/>
      <c r="P18" s="32"/>
    </row>
    <row r="19" spans="1:16" ht="23.1" customHeight="1" x14ac:dyDescent="0.2">
      <c r="A19" s="131" t="s">
        <v>17</v>
      </c>
      <c r="B19" s="131"/>
      <c r="C19" s="35" t="s">
        <v>21</v>
      </c>
      <c r="D19" s="133">
        <f>Oktober!G38</f>
        <v>0</v>
      </c>
      <c r="E19" s="134"/>
      <c r="F19" s="134"/>
      <c r="J19" s="5" t="str">
        <f t="shared" si="0"/>
        <v>Oktober</v>
      </c>
      <c r="K19" s="32"/>
      <c r="L19" s="32"/>
      <c r="M19" s="32"/>
      <c r="N19" s="32"/>
      <c r="O19" s="32"/>
      <c r="P19" s="32"/>
    </row>
    <row r="20" spans="1:16" ht="23.1" customHeight="1" x14ac:dyDescent="0.2">
      <c r="A20" s="132" t="s">
        <v>17</v>
      </c>
      <c r="B20" s="132"/>
      <c r="C20" s="34" t="s">
        <v>22</v>
      </c>
      <c r="D20" s="124">
        <f>November!G38</f>
        <v>0</v>
      </c>
      <c r="E20" s="125"/>
      <c r="F20" s="125"/>
      <c r="J20" s="5" t="str">
        <f t="shared" si="0"/>
        <v>November</v>
      </c>
      <c r="K20" s="32"/>
      <c r="L20" s="32"/>
      <c r="M20" s="32"/>
      <c r="N20" s="32"/>
      <c r="O20" s="32"/>
      <c r="P20" s="32"/>
    </row>
    <row r="21" spans="1:16" ht="23.1" customHeight="1" x14ac:dyDescent="0.2">
      <c r="A21" s="131" t="s">
        <v>17</v>
      </c>
      <c r="B21" s="131"/>
      <c r="C21" s="35" t="s">
        <v>23</v>
      </c>
      <c r="D21" s="133">
        <f>Dezember!G38</f>
        <v>0</v>
      </c>
      <c r="E21" s="134"/>
      <c r="F21" s="134"/>
      <c r="J21" s="5" t="str">
        <f t="shared" si="0"/>
        <v>Dezember</v>
      </c>
      <c r="K21" s="32"/>
      <c r="L21" s="32"/>
      <c r="M21" s="32"/>
      <c r="N21" s="32"/>
      <c r="O21" s="32"/>
      <c r="P21" s="32"/>
    </row>
    <row r="22" spans="1:16" ht="23.1" customHeight="1" x14ac:dyDescent="0.2">
      <c r="A22" s="132" t="s">
        <v>17</v>
      </c>
      <c r="B22" s="132"/>
      <c r="C22" s="34" t="s">
        <v>24</v>
      </c>
      <c r="D22" s="124">
        <f>Januar!G38</f>
        <v>0</v>
      </c>
      <c r="E22" s="125"/>
      <c r="F22" s="125"/>
      <c r="J22" s="5" t="str">
        <f t="shared" si="0"/>
        <v>Januar</v>
      </c>
      <c r="K22" s="32"/>
      <c r="L22" s="32"/>
      <c r="M22" s="32"/>
      <c r="N22" s="32"/>
      <c r="O22" s="32"/>
      <c r="P22" s="32"/>
    </row>
    <row r="23" spans="1:16" ht="23.1" customHeight="1" x14ac:dyDescent="0.2">
      <c r="A23" s="131" t="s">
        <v>17</v>
      </c>
      <c r="B23" s="131"/>
      <c r="C23" s="35" t="s">
        <v>25</v>
      </c>
      <c r="D23" s="133">
        <f>Februar!G38</f>
        <v>0</v>
      </c>
      <c r="E23" s="134"/>
      <c r="F23" s="134"/>
      <c r="J23" s="5" t="str">
        <f t="shared" si="0"/>
        <v>Februar</v>
      </c>
      <c r="K23" s="32"/>
      <c r="L23" s="32"/>
      <c r="M23" s="32"/>
      <c r="N23" s="32"/>
      <c r="O23" s="32"/>
      <c r="P23" s="32"/>
    </row>
    <row r="24" spans="1:16" ht="23.1" customHeight="1" x14ac:dyDescent="0.2">
      <c r="A24" s="132" t="s">
        <v>17</v>
      </c>
      <c r="B24" s="132"/>
      <c r="C24" s="34" t="s">
        <v>26</v>
      </c>
      <c r="D24" s="124">
        <f>März!G38</f>
        <v>0</v>
      </c>
      <c r="E24" s="125"/>
      <c r="F24" s="125"/>
      <c r="J24" s="5" t="str">
        <f t="shared" si="0"/>
        <v>März</v>
      </c>
      <c r="K24" s="32"/>
      <c r="L24" s="32"/>
      <c r="M24" s="32"/>
      <c r="N24" s="32"/>
      <c r="O24" s="32"/>
      <c r="P24" s="32"/>
    </row>
    <row r="25" spans="1:16" ht="23.1" customHeight="1" x14ac:dyDescent="0.2">
      <c r="A25" s="131" t="s">
        <v>17</v>
      </c>
      <c r="B25" s="131"/>
      <c r="C25" s="35" t="s">
        <v>27</v>
      </c>
      <c r="D25" s="133">
        <f>April!G38</f>
        <v>0</v>
      </c>
      <c r="E25" s="134"/>
      <c r="F25" s="134"/>
      <c r="J25" s="5" t="str">
        <f t="shared" si="0"/>
        <v>April</v>
      </c>
      <c r="K25" s="32"/>
      <c r="L25" s="32"/>
      <c r="M25" s="32"/>
      <c r="N25" s="32"/>
      <c r="O25" s="32"/>
      <c r="P25" s="32"/>
    </row>
    <row r="26" spans="1:16" ht="23.1" customHeight="1" x14ac:dyDescent="0.2">
      <c r="A26" s="132" t="s">
        <v>17</v>
      </c>
      <c r="B26" s="132"/>
      <c r="C26" s="34" t="s">
        <v>28</v>
      </c>
      <c r="D26" s="124">
        <f>Mai!G38</f>
        <v>0</v>
      </c>
      <c r="E26" s="125"/>
      <c r="F26" s="125"/>
      <c r="J26" s="5" t="str">
        <f t="shared" si="0"/>
        <v>Mai</v>
      </c>
      <c r="K26" s="32"/>
      <c r="L26" s="32"/>
      <c r="M26" s="32"/>
      <c r="N26" s="32"/>
      <c r="O26" s="32"/>
      <c r="P26" s="32"/>
    </row>
    <row r="27" spans="1:16" ht="23.1" customHeight="1" x14ac:dyDescent="0.2">
      <c r="A27" s="131" t="s">
        <v>17</v>
      </c>
      <c r="B27" s="131"/>
      <c r="C27" s="35" t="s">
        <v>29</v>
      </c>
      <c r="D27" s="133">
        <f>Juni!G38</f>
        <v>0</v>
      </c>
      <c r="E27" s="134"/>
      <c r="F27" s="134"/>
      <c r="J27" s="5" t="str">
        <f t="shared" si="0"/>
        <v>Juni</v>
      </c>
      <c r="K27" s="32"/>
      <c r="L27" s="32"/>
      <c r="M27" s="32"/>
      <c r="N27" s="32"/>
      <c r="O27" s="32"/>
      <c r="P27" s="32"/>
    </row>
    <row r="28" spans="1:16" ht="23.1" customHeight="1" x14ac:dyDescent="0.2">
      <c r="A28" s="132" t="s">
        <v>17</v>
      </c>
      <c r="B28" s="132"/>
      <c r="C28" s="34" t="s">
        <v>30</v>
      </c>
      <c r="D28" s="124">
        <f>Juli!G38</f>
        <v>0</v>
      </c>
      <c r="E28" s="125"/>
      <c r="F28" s="125"/>
      <c r="J28" s="5" t="str">
        <f t="shared" si="0"/>
        <v>Juli</v>
      </c>
      <c r="K28" s="32"/>
      <c r="L28" s="32"/>
      <c r="M28" s="32"/>
      <c r="N28" s="32"/>
      <c r="O28" s="32"/>
      <c r="P28" s="32"/>
    </row>
    <row r="29" spans="1:16" ht="23.1" customHeight="1" x14ac:dyDescent="0.25">
      <c r="A29" s="130" t="s">
        <v>17</v>
      </c>
      <c r="B29" s="130"/>
      <c r="C29" s="42" t="s">
        <v>18</v>
      </c>
      <c r="D29" s="138">
        <f>SUM(D17:F28)</f>
        <v>0</v>
      </c>
      <c r="E29" s="138"/>
      <c r="F29" s="138"/>
      <c r="J29" s="15" t="str">
        <f t="shared" si="0"/>
        <v>GESAMT</v>
      </c>
      <c r="K29" s="33">
        <f>SUM(K17:K28)</f>
        <v>0</v>
      </c>
      <c r="L29" s="33">
        <f t="shared" ref="L29:P29" si="1">SUM(L17:L28)</f>
        <v>0</v>
      </c>
      <c r="M29" s="33">
        <f t="shared" si="1"/>
        <v>0</v>
      </c>
      <c r="N29" s="33">
        <f t="shared" si="1"/>
        <v>0</v>
      </c>
      <c r="O29" s="33">
        <f t="shared" si="1"/>
        <v>0</v>
      </c>
      <c r="P29" s="33">
        <f t="shared" si="1"/>
        <v>0</v>
      </c>
    </row>
  </sheetData>
  <sheetProtection algorithmName="SHA-512" hashValue="8KwxrrjDIX+05ujvjz5StnkhDDNrfUillyaXc26ZVIieXpqjL70grIdKX9AXEjzJqHqy1LYBHBgzD9dV68OmjA==" saltValue="KffqZXOkIrxTQn6uBXX4cA==" spinCount="100000" sheet="1" objects="1" scenarios="1"/>
  <mergeCells count="56">
    <mergeCell ref="A1:F2"/>
    <mergeCell ref="A10:C10"/>
    <mergeCell ref="D5:F5"/>
    <mergeCell ref="D6:F6"/>
    <mergeCell ref="D7:F7"/>
    <mergeCell ref="D8:F8"/>
    <mergeCell ref="D9:F9"/>
    <mergeCell ref="A5:C5"/>
    <mergeCell ref="A6:C6"/>
    <mergeCell ref="A7:C7"/>
    <mergeCell ref="A8:C8"/>
    <mergeCell ref="A9:C9"/>
    <mergeCell ref="A13:C13"/>
    <mergeCell ref="A14:C14"/>
    <mergeCell ref="D13:F13"/>
    <mergeCell ref="D14:F14"/>
    <mergeCell ref="D29:F29"/>
    <mergeCell ref="A25:B25"/>
    <mergeCell ref="D20:F20"/>
    <mergeCell ref="D21:F21"/>
    <mergeCell ref="D23:F23"/>
    <mergeCell ref="D17:F17"/>
    <mergeCell ref="D18:F18"/>
    <mergeCell ref="D19:F19"/>
    <mergeCell ref="A26:B26"/>
    <mergeCell ref="A27:B27"/>
    <mergeCell ref="A28:B28"/>
    <mergeCell ref="D27:F27"/>
    <mergeCell ref="J4:P4"/>
    <mergeCell ref="J5:L5"/>
    <mergeCell ref="J6:L6"/>
    <mergeCell ref="D26:F26"/>
    <mergeCell ref="A29:B29"/>
    <mergeCell ref="A17:B17"/>
    <mergeCell ref="A18:B18"/>
    <mergeCell ref="A19:B19"/>
    <mergeCell ref="A20:B20"/>
    <mergeCell ref="A21:B21"/>
    <mergeCell ref="A22:B22"/>
    <mergeCell ref="A23:B23"/>
    <mergeCell ref="D24:F24"/>
    <mergeCell ref="D22:F22"/>
    <mergeCell ref="D25:F25"/>
    <mergeCell ref="A24:B24"/>
    <mergeCell ref="D28:F28"/>
    <mergeCell ref="M5:P5"/>
    <mergeCell ref="M6:P6"/>
    <mergeCell ref="M7:P7"/>
    <mergeCell ref="M8:P8"/>
    <mergeCell ref="M9:P9"/>
    <mergeCell ref="M10:P10"/>
    <mergeCell ref="J7:L7"/>
    <mergeCell ref="J8:L8"/>
    <mergeCell ref="J9:L9"/>
    <mergeCell ref="J10:L10"/>
    <mergeCell ref="D10:F10"/>
  </mergeCells>
  <conditionalFormatting sqref="D5:F5">
    <cfRule type="expression" dxfId="29" priority="12">
      <formula>D5=""</formula>
    </cfRule>
  </conditionalFormatting>
  <conditionalFormatting sqref="D5:F10">
    <cfRule type="expression" dxfId="28" priority="4">
      <formula>D5&lt;&gt;""</formula>
    </cfRule>
  </conditionalFormatting>
  <conditionalFormatting sqref="D6:F6">
    <cfRule type="expression" dxfId="27" priority="13">
      <formula>D6=""</formula>
    </cfRule>
  </conditionalFormatting>
  <conditionalFormatting sqref="D7:F10">
    <cfRule type="expression" dxfId="26" priority="14">
      <formula>D7=""</formula>
    </cfRule>
  </conditionalFormatting>
  <conditionalFormatting sqref="D13:F13">
    <cfRule type="expression" dxfId="25" priority="1">
      <formula>D13&lt;&gt;""</formula>
    </cfRule>
    <cfRule type="expression" dxfId="24" priority="2">
      <formula>D13=""</formula>
    </cfRule>
  </conditionalFormatting>
  <dataValidations count="4">
    <dataValidation type="custom" allowBlank="1" showInputMessage="1" showErrorMessage="1" sqref="D5:F5" xr:uid="{05B6AF6D-D23C-4899-855C-25D3DB4EBCF2}">
      <formula1>ISTEXT(D5)</formula1>
    </dataValidation>
    <dataValidation type="date" allowBlank="1" showInputMessage="1" showErrorMessage="1" sqref="D6:F7" xr:uid="{14214DC2-0854-4C86-9D37-345EC98BF686}">
      <formula1>46204</formula1>
      <formula2>2958465</formula2>
    </dataValidation>
    <dataValidation type="date" allowBlank="1" showInputMessage="1" showErrorMessage="1" sqref="D9:F9" xr:uid="{D94275C5-E073-4E1A-8FFF-E6D00BFA3C76}">
      <formula1>1</formula1>
      <formula2>2958465</formula2>
    </dataValidation>
    <dataValidation type="whole" allowBlank="1" showInputMessage="1" showErrorMessage="1" sqref="D13:F13" xr:uid="{AD351350-5091-420D-8102-89FD1B796439}">
      <formula1>1</formula1>
      <formula2>40</formula2>
    </dataValidation>
  </dataValidations>
  <printOptions horizontalCentered="1"/>
  <pageMargins left="0.70866141732283472" right="0.70866141732283472" top="0.78740157480314965" bottom="0.78740157480314965" header="0.31496062992125984" footer="0.31496062992125984"/>
  <pageSetup paperSize="9" orientation="portrait" r:id="rId1"/>
  <headerFooter>
    <oddFooter>&amp;R&amp;G</oddFooter>
  </headerFooter>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6D01742E-54BC-48D5-9A54-4A26E1192E67}">
          <x14:formula1>
            <xm:f>'Dropdown Optionen'!$A$2:$A$8</xm:f>
          </x14:formula1>
          <xm:sqref>D8:F8</xm:sqref>
        </x14:dataValidation>
        <x14:dataValidation type="list" allowBlank="1" showInputMessage="1" showErrorMessage="1" xr:uid="{E744202A-C6FD-44AC-80B6-1BF59A4AD2E1}">
          <x14:formula1>
            <xm:f>'Dropdown Optionen'!$C$2:$C$5</xm:f>
          </x14:formula1>
          <xm:sqref>D10:F10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C9D20-BFE3-4234-868B-E233B7E556AE}">
  <sheetPr>
    <pageSetUpPr fitToPage="1"/>
  </sheetPr>
  <dimension ref="A1:Q49"/>
  <sheetViews>
    <sheetView showGridLines="0" zoomScale="85" zoomScaleNormal="85" workbookViewId="0">
      <selection activeCell="J20" sqref="J20"/>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40</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IF(B6="","",IF(COUNTIF(Feiertage!B:B,August!B6)&gt;0,"Feiertag",TEXT(B6,"TTTT")))</f>
        <v/>
      </c>
      <c r="B6" s="37" t="str">
        <f>IF(Übersicht!D8="","",DATE(LEFT(Übersicht!D8,4),8,1))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IF(B7="","",IF(COUNTIF(Feiertage!B:B,August!B7)&gt;0,"Feiertag",TEXT(B7,"TTTT")))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IF(B8="","",IF(COUNTIF(Feiertage!B:B,August!B8)&gt;0,"Feiertag",TEXT(B8,"TTTT")))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IF(B9="","",IF(COUNTIF(Feiertage!B:B,August!B9)&gt;0,"Feiertag",TEXT(B9,"TTTT")))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IF(B10="","",IF(COUNTIF(Feiertage!B:B,August!B10)&gt;0,"Feiertag",TEXT(B10,"TTTT")))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IF(B11="","",IF(COUNTIF(Feiertage!B:B,August!B11)&gt;0,"Feiertag",TEXT(B11,"TTTT")))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IF(B12="","",IF(COUNTIF(Feiertage!B:B,August!B12)&gt;0,"Feiertag",TEXT(B12,"TTTT")))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IF(B13="","",IF(COUNTIF(Feiertage!B:B,August!B13)&gt;0,"Feiertag",TEXT(B13,"TTTT")))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IF(B14="","",IF(COUNTIF(Feiertage!B:B,August!B14)&gt;0,"Feiertag",TEXT(B14,"TTTT")))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IF(B15="","",IF(COUNTIF(Feiertage!B:B,August!B15)&gt;0,"Feiertag",TEXT(B15,"TTTT")))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IF(B16="","",IF(COUNTIF(Feiertage!B:B,August!B16)&gt;0,"Feiertag",TEXT(B16,"TTTT")))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IF(B17="","",IF(COUNTIF(Feiertage!B:B,August!B17)&gt;0,"Feiertag",TEXT(B17,"TTTT")))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IF(B18="","",IF(COUNTIF(Feiertage!B:B,August!B18)&gt;0,"Feiertag",TEXT(B18,"TTTT")))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IF(B19="","",IF(COUNTIF(Feiertage!B:B,August!B19)&gt;0,"Feiertag",TEXT(B19,"TTTT")))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IF(B20="","",IF(COUNTIF(Feiertage!B:B,August!B20)&gt;0,"Feiertag",TEXT(B20,"TTTT")))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IF(B21="","",IF(COUNTIF(Feiertage!B:B,August!B21)&gt;0,"Feiertag",TEXT(B21,"TTTT")))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IF(B22="","",IF(COUNTIF(Feiertage!B:B,August!B22)&gt;0,"Feiertag",TEXT(B22,"TTTT")))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IF(B23="","",IF(COUNTIF(Feiertage!B:B,August!B23)&gt;0,"Feiertag",TEXT(B23,"TTTT")))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IF(B24="","",IF(COUNTIF(Feiertage!B:B,August!B24)&gt;0,"Feiertag",TEXT(B24,"TTTT")))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IF(B25="","",IF(COUNTIF(Feiertage!B:B,August!B25)&gt;0,"Feiertag",TEXT(B25,"TTTT")))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IF(B26="","",IF(COUNTIF(Feiertage!B:B,August!B26)&gt;0,"Feiertag",TEXT(B26,"TTTT")))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IF(B27="","",IF(COUNTIF(Feiertage!B:B,August!B27)&gt;0,"Feiertag",TEXT(B27,"TTTT")))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IF(B28="","",IF(COUNTIF(Feiertage!B:B,August!B28)&gt;0,"Feiertag",TEXT(B28,"TTTT")))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IF(B29="","",IF(COUNTIF(Feiertage!B:B,August!B29)&gt;0,"Feiertag",TEXT(B29,"TTTT")))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IF(B30="","",IF(COUNTIF(Feiertage!B:B,August!B30)&gt;0,"Feiertag",TEXT(B30,"TTTT")))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IF(B31="","",IF(COUNTIF(Feiertage!B:B,August!B31)&gt;0,"Feiertag",TEXT(B31,"TTTT")))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IF(B32="","",IF(COUNTIF(Feiertage!B:B,August!B32)&gt;0,"Feiertag",TEXT(B32,"TTTT")))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IF(B33="","",IF(COUNTIF(Feiertage!B:B,August!B33)&gt;0,"Feiertag",TEXT(B33,"TTTT")))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IF(B34="","",IF(COUNTIF(Feiertage!B:B,August!B34)&gt;0,"Feiertag",TEXT(B34,"TTTT")))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IF(B35="","",IF(COUNTIF(Feiertage!B:B,August!B35)&gt;0,"Feiertag",TEXT(B35,"TTTT")))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IF(B36="","",IF(COUNTIF(Feiertage!B:B,August!B36)&gt;0,"Feiertag",TEXT(B36,"TTTT")))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50</v>
      </c>
      <c r="E38" s="49"/>
      <c r="F38" s="50"/>
      <c r="G38" s="51">
        <f>SUM(H6:H36)-SUM(G6:G36)</f>
        <v>0</v>
      </c>
      <c r="H38" s="52"/>
      <c r="I38" s="24"/>
    </row>
    <row r="39" spans="1:15" ht="15.75" thickBot="1" x14ac:dyDescent="0.25">
      <c r="D39" s="48" t="s">
        <v>51</v>
      </c>
      <c r="E39" s="49"/>
      <c r="F39" s="50"/>
      <c r="G39" s="51">
        <f>Übersicht!D17</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agGcx3IbJf7xPhY5wnn+09OXwezRM1L9ZrjyV7tRdkHm5tl+oSGgvtrLTaa5g1TS/zj3OELPg2OgC452ip9u4A==" saltValue="oeIt0iYtTfv56ZZLu989Sg==" spinCount="100000" sheet="1" objects="1" scenarios="1"/>
  <mergeCells count="8">
    <mergeCell ref="F47:H47"/>
    <mergeCell ref="A47:C47"/>
    <mergeCell ref="K1:O2"/>
    <mergeCell ref="A1:H2"/>
    <mergeCell ref="D38:F38"/>
    <mergeCell ref="G38:H38"/>
    <mergeCell ref="D39:F39"/>
    <mergeCell ref="G39:H39"/>
  </mergeCells>
  <conditionalFormatting sqref="A6:H36">
    <cfRule type="expression" dxfId="23" priority="1">
      <formula>$A6="Feiertag"</formula>
    </cfRule>
    <cfRule type="expression" dxfId="22"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45F6335-F948-4A10-B8BB-01ADA266E749}">
          <x14:formula1>
            <xm:f>'Dropdown Optionen'!$E$2:$E$13</xm:f>
          </x14:formula1>
          <xm:sqref>C6:C36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F6E8F-B622-4D9F-AF1A-5C0978453C8F}">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107</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IF(B6="","",IF(COUNTIF(Feiertage!B:B,September!B6)&gt;0,"Feiertag",TEXT(B6,"TTTT")))</f>
        <v/>
      </c>
      <c r="B6" s="37" t="str">
        <f>IF(Übersicht!D8="","",DATE(LEFT(Übersicht!D8,4),9,1))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IF(B7="","",IF(COUNTIF(Feiertage!B:B,September!B7)&gt;0,"Feiertag",TEXT(B7,"TTTT")))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IF(B8="","",IF(COUNTIF(Feiertage!B:B,September!B8)&gt;0,"Feiertag",TEXT(B8,"TTTT")))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IF(B9="","",IF(COUNTIF(Feiertage!B:B,September!B9)&gt;0,"Feiertag",TEXT(B9,"TTTT")))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IF(B10="","",IF(COUNTIF(Feiertage!B:B,September!B10)&gt;0,"Feiertag",TEXT(B10,"TTTT")))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IF(B11="","",IF(COUNTIF(Feiertage!B:B,September!B11)&gt;0,"Feiertag",TEXT(B11,"TTTT")))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IF(B12="","",IF(COUNTIF(Feiertage!B:B,September!B12)&gt;0,"Feiertag",TEXT(B12,"TTTT")))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IF(B13="","",IF(COUNTIF(Feiertage!B:B,September!B13)&gt;0,"Feiertag",TEXT(B13,"TTTT")))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IF(B14="","",IF(COUNTIF(Feiertage!B:B,September!B14)&gt;0,"Feiertag",TEXT(B14,"TTTT")))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IF(B15="","",IF(COUNTIF(Feiertage!B:B,September!B15)&gt;0,"Feiertag",TEXT(B15,"TTTT")))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IF(B16="","",IF(COUNTIF(Feiertage!B:B,September!B16)&gt;0,"Feiertag",TEXT(B16,"TTTT")))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IF(B17="","",IF(COUNTIF(Feiertage!B:B,September!B17)&gt;0,"Feiertag",TEXT(B17,"TTTT")))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IF(B18="","",IF(COUNTIF(Feiertage!B:B,September!B18)&gt;0,"Feiertag",TEXT(B18,"TTTT")))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IF(B19="","",IF(COUNTIF(Feiertage!B:B,September!B19)&gt;0,"Feiertag",TEXT(B19,"TTTT")))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IF(B20="","",IF(COUNTIF(Feiertage!B:B,September!B20)&gt;0,"Feiertag",TEXT(B20,"TTTT")))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IF(B21="","",IF(COUNTIF(Feiertage!B:B,September!B21)&gt;0,"Feiertag",TEXT(B21,"TTTT")))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IF(B22="","",IF(COUNTIF(Feiertage!B:B,September!B22)&gt;0,"Feiertag",TEXT(B22,"TTTT")))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IF(B23="","",IF(COUNTIF(Feiertage!B:B,September!B23)&gt;0,"Feiertag",TEXT(B23,"TTTT")))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IF(B24="","",IF(COUNTIF(Feiertage!B:B,September!B24)&gt;0,"Feiertag",TEXT(B24,"TTTT")))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IF(B25="","",IF(COUNTIF(Feiertage!B:B,September!B25)&gt;0,"Feiertag",TEXT(B25,"TTTT")))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IF(B26="","",IF(COUNTIF(Feiertage!B:B,September!B26)&gt;0,"Feiertag",TEXT(B26,"TTTT")))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IF(B27="","",IF(COUNTIF(Feiertage!B:B,September!B27)&gt;0,"Feiertag",TEXT(B27,"TTTT")))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IF(B28="","",IF(COUNTIF(Feiertage!B:B,September!B28)&gt;0,"Feiertag",TEXT(B28,"TTTT")))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IF(B29="","",IF(COUNTIF(Feiertage!B:B,September!B29)&gt;0,"Feiertag",TEXT(B29,"TTTT")))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IF(B30="","",IF(COUNTIF(Feiertage!B:B,September!B30)&gt;0,"Feiertag",TEXT(B30,"TTTT")))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IF(B31="","",IF(COUNTIF(Feiertage!B:B,September!B31)&gt;0,"Feiertag",TEXT(B31,"TTTT")))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IF(B32="","",IF(COUNTIF(Feiertage!B:B,September!B32)&gt;0,"Feiertag",TEXT(B32,"TTTT")))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IF(B33="","",IF(COUNTIF(Feiertage!B:B,September!B33)&gt;0,"Feiertag",TEXT(B33,"TTTT")))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IF(B34="","",IF(COUNTIF(Feiertage!B:B,September!B34)&gt;0,"Feiertag",TEXT(B34,"TTTT")))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IF(B35="","",IF(COUNTIF(Feiertage!B:B,September!B35)&gt;0,"Feiertag",TEXT(B35,"TTTT")))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IF(B36="","",IF(COUNTIF(Feiertage!B:B,September!B36)&gt;0,"Feiertag",TEXT(B36,"TTTT")))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108</v>
      </c>
      <c r="E38" s="49"/>
      <c r="F38" s="50"/>
      <c r="G38" s="51">
        <f>SUM(H6:H36)-SUM(G6:G36)</f>
        <v>0</v>
      </c>
      <c r="H38" s="52"/>
      <c r="I38" s="24"/>
    </row>
    <row r="39" spans="1:15" ht="15.75" thickBot="1" x14ac:dyDescent="0.25">
      <c r="D39" s="48" t="s">
        <v>51</v>
      </c>
      <c r="E39" s="49"/>
      <c r="F39" s="50"/>
      <c r="G39" s="51">
        <f>SUM(Übersicht!D17:F18)</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P5XMf1kqUt0wkfnIbQhLqgfXgV+qNonKIhyXULyqIyjekbErfY65Wh72onzS9LPPAF6hQutZlDHVnTqanqwN+g==" saltValue="Icj45nW6ILI8kJ/BFdXLiQ=="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21" priority="1">
      <formula>$A6="Feiertag"</formula>
    </cfRule>
    <cfRule type="expression" dxfId="20"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FF2E5D9-5915-4757-A27E-230A0E50C904}">
          <x14:formula1>
            <xm:f>'Dropdown Optionen'!$E$2:$E$13</xm:f>
          </x14:formula1>
          <xm:sqref>C6:C36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AE0A-9605-463F-A5E0-D3DBF79A2198}">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109</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IF(B6="","",IF(COUNTIF(Feiertage!B:B,Oktober!B6)&gt;0,"Feiertag",TEXT(B6,"TTTT")))</f>
        <v/>
      </c>
      <c r="B6" s="37" t="str">
        <f>IF(Übersicht!D8="","",DATE(LEFT(Übersicht!D8,4),10,1))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IF(B7="","",IF(COUNTIF(Feiertage!B:B,Oktober!B7)&gt;0,"Feiertag",TEXT(B7,"TTTT")))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IF(B8="","",IF(COUNTIF(Feiertage!B:B,Oktober!B8)&gt;0,"Feiertag",TEXT(B8,"TTTT")))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IF(B9="","",IF(COUNTIF(Feiertage!B:B,Oktober!B9)&gt;0,"Feiertag",TEXT(B9,"TTTT")))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IF(B10="","",IF(COUNTIF(Feiertage!B:B,Oktober!B10)&gt;0,"Feiertag",TEXT(B10,"TTTT")))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IF(B11="","",IF(COUNTIF(Feiertage!B:B,Oktober!B11)&gt;0,"Feiertag",TEXT(B11,"TTTT")))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IF(B12="","",IF(COUNTIF(Feiertage!B:B,Oktober!B12)&gt;0,"Feiertag",TEXT(B12,"TTTT")))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IF(B13="","",IF(COUNTIF(Feiertage!B:B,Oktober!B13)&gt;0,"Feiertag",TEXT(B13,"TTTT")))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IF(B14="","",IF(COUNTIF(Feiertage!B:B,Oktober!B14)&gt;0,"Feiertag",TEXT(B14,"TTTT")))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IF(B15="","",IF(COUNTIF(Feiertage!B:B,Oktober!B15)&gt;0,"Feiertag",TEXT(B15,"TTTT")))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IF(B16="","",IF(COUNTIF(Feiertage!B:B,Oktober!B16)&gt;0,"Feiertag",TEXT(B16,"TTTT")))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IF(B17="","",IF(COUNTIF(Feiertage!B:B,Oktober!B17)&gt;0,"Feiertag",TEXT(B17,"TTTT")))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IF(B18="","",IF(COUNTIF(Feiertage!B:B,Oktober!B18)&gt;0,"Feiertag",TEXT(B18,"TTTT")))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IF(B19="","",IF(COUNTIF(Feiertage!B:B,Oktober!B19)&gt;0,"Feiertag",TEXT(B19,"TTTT")))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IF(B20="","",IF(COUNTIF(Feiertage!B:B,Oktober!B20)&gt;0,"Feiertag",TEXT(B20,"TTTT")))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IF(B21="","",IF(COUNTIF(Feiertage!B:B,Oktober!B21)&gt;0,"Feiertag",TEXT(B21,"TTTT")))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IF(B22="","",IF(COUNTIF(Feiertage!B:B,Oktober!B22)&gt;0,"Feiertag",TEXT(B22,"TTTT")))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IF(B23="","",IF(COUNTIF(Feiertage!B:B,Oktober!B23)&gt;0,"Feiertag",TEXT(B23,"TTTT")))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IF(B24="","",IF(COUNTIF(Feiertage!B:B,Oktober!B24)&gt;0,"Feiertag",TEXT(B24,"TTTT")))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IF(B25="","",IF(COUNTIF(Feiertage!B:B,Oktober!B25)&gt;0,"Feiertag",TEXT(B25,"TTTT")))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IF(B26="","",IF(COUNTIF(Feiertage!B:B,Oktober!B26)&gt;0,"Feiertag",TEXT(B26,"TTTT")))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IF(B27="","",IF(COUNTIF(Feiertage!B:B,Oktober!B27)&gt;0,"Feiertag",TEXT(B27,"TTTT")))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IF(B28="","",IF(COUNTIF(Feiertage!B:B,Oktober!B28)&gt;0,"Feiertag",TEXT(B28,"TTTT")))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IF(B29="","",IF(COUNTIF(Feiertage!B:B,Oktober!B29)&gt;0,"Feiertag",TEXT(B29,"TTTT")))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IF(B30="","",IF(COUNTIF(Feiertage!B:B,Oktober!B30)&gt;0,"Feiertag",TEXT(B30,"TTTT")))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IF(B31="","",IF(COUNTIF(Feiertage!B:B,Oktober!B31)&gt;0,"Feiertag",TEXT(B31,"TTTT")))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IF(B32="","",IF(COUNTIF(Feiertage!B:B,Oktober!B32)&gt;0,"Feiertag",TEXT(B32,"TTTT")))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IF(B33="","",IF(COUNTIF(Feiertage!B:B,Oktober!B33)&gt;0,"Feiertag",TEXT(B33,"TTTT")))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IF(B34="","",IF(COUNTIF(Feiertage!B:B,Oktober!B34)&gt;0,"Feiertag",TEXT(B34,"TTTT")))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IF(B35="","",IF(COUNTIF(Feiertage!B:B,Oktober!B35)&gt;0,"Feiertag",TEXT(B35,"TTTT")))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IF(B36="","",IF(COUNTIF(Feiertage!B:B,Oktober!B36)&gt;0,"Feiertag",TEXT(B36,"TTTT")))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110</v>
      </c>
      <c r="E38" s="49"/>
      <c r="F38" s="50"/>
      <c r="G38" s="51">
        <f>SUM(H6:H36)-SUM(G6:G36)</f>
        <v>0</v>
      </c>
      <c r="H38" s="52"/>
      <c r="I38" s="24"/>
    </row>
    <row r="39" spans="1:15" ht="15.75" thickBot="1" x14ac:dyDescent="0.25">
      <c r="D39" s="48" t="s">
        <v>51</v>
      </c>
      <c r="E39" s="49"/>
      <c r="F39" s="50"/>
      <c r="G39" s="51">
        <f>SUM(Übersicht!D17:F19)</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HlbYCOnB+eKv6Y94Jt+AaMkOFjkji+m+aSKxZoJCAviIgP7aX8X597/L49xb5nrdCl+kR8WlIwvKmEDbtD/BkA==" saltValue="AFbwVA9dSaHNdo26W7obEw=="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19" priority="1">
      <formula>$A6="Feiertag"</formula>
    </cfRule>
    <cfRule type="expression" dxfId="18"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EF8A411A-3034-4E4B-86C6-42AEBC333338}">
          <x14:formula1>
            <xm:f>'Dropdown Optionen'!$E$2:$E$13</xm:f>
          </x14:formula1>
          <xm:sqref>C6:C36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D5B8-B5B1-4924-947D-FE3BBDF3BADA}">
  <sheetPr>
    <pageSetUpPr fitToPage="1"/>
  </sheetPr>
  <dimension ref="A1:Q49"/>
  <sheetViews>
    <sheetView showGridLines="0" zoomScale="85" zoomScaleNormal="85" workbookViewId="0">
      <selection activeCell="R13" sqref="R13"/>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111</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IF(B6="","",IF(COUNTIF(Feiertage!B:B,November!B6)&gt;0,"Feiertag",TEXT(B6,"TTTT")))</f>
        <v/>
      </c>
      <c r="B6" s="37" t="str">
        <f>IF(Übersicht!D8="","",DATE(LEFT(Übersicht!D8,4),11,1))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IF(B7="","",IF(COUNTIF(Feiertage!B:B,November!B7)&gt;0,"Feiertag",TEXT(B7,"TTTT")))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IF(B8="","",IF(COUNTIF(Feiertage!B:B,November!B8)&gt;0,"Feiertag",TEXT(B8,"TTTT")))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IF(B9="","",IF(COUNTIF(Feiertage!B:B,November!B9)&gt;0,"Feiertag",TEXT(B9,"TTTT")))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IF(B10="","",IF(COUNTIF(Feiertage!B:B,November!B10)&gt;0,"Feiertag",TEXT(B10,"TTTT")))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IF(B11="","",IF(COUNTIF(Feiertage!B:B,November!B11)&gt;0,"Feiertag",TEXT(B11,"TTTT")))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IF(B12="","",IF(COUNTIF(Feiertage!B:B,November!B12)&gt;0,"Feiertag",TEXT(B12,"TTTT")))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IF(B13="","",IF(COUNTIF(Feiertage!B:B,November!B13)&gt;0,"Feiertag",TEXT(B13,"TTTT")))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IF(B14="","",IF(COUNTIF(Feiertage!B:B,November!B14)&gt;0,"Feiertag",TEXT(B14,"TTTT")))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IF(B15="","",IF(COUNTIF(Feiertage!B:B,November!B15)&gt;0,"Feiertag",TEXT(B15,"TTTT")))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IF(B16="","",IF(COUNTIF(Feiertage!B:B,November!B16)&gt;0,"Feiertag",TEXT(B16,"TTTT")))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IF(B17="","",IF(COUNTIF(Feiertage!B:B,November!B17)&gt;0,"Feiertag",TEXT(B17,"TTTT")))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IF(B18="","",IF(COUNTIF(Feiertage!B:B,November!B18)&gt;0,"Feiertag",TEXT(B18,"TTTT")))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IF(B19="","",IF(COUNTIF(Feiertage!B:B,November!B19)&gt;0,"Feiertag",TEXT(B19,"TTTT")))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IF(B20="","",IF(COUNTIF(Feiertage!B:B,November!B20)&gt;0,"Feiertag",TEXT(B20,"TTTT")))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IF(B21="","",IF(COUNTIF(Feiertage!B:B,November!B21)&gt;0,"Feiertag",TEXT(B21,"TTTT")))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IF(B22="","",IF(COUNTIF(Feiertage!B:B,November!B22)&gt;0,"Feiertag",TEXT(B22,"TTTT")))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IF(B23="","",IF(COUNTIF(Feiertage!B:B,November!B23)&gt;0,"Feiertag",TEXT(B23,"TTTT")))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IF(B24="","",IF(COUNTIF(Feiertage!B:B,November!B24)&gt;0,"Feiertag",TEXT(B24,"TTTT")))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IF(B25="","",IF(COUNTIF(Feiertage!B:B,November!B25)&gt;0,"Feiertag",TEXT(B25,"TTTT")))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IF(B26="","",IF(COUNTIF(Feiertage!B:B,November!B26)&gt;0,"Feiertag",TEXT(B26,"TTTT")))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IF(B27="","",IF(COUNTIF(Feiertage!B:B,November!B27)&gt;0,"Feiertag",TEXT(B27,"TTTT")))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IF(B28="","",IF(COUNTIF(Feiertage!B:B,November!B28)&gt;0,"Feiertag",TEXT(B28,"TTTT")))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IF(B29="","",IF(COUNTIF(Feiertage!B:B,November!B29)&gt;0,"Feiertag",TEXT(B29,"TTTT")))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IF(B30="","",IF(COUNTIF(Feiertage!B:B,November!B30)&gt;0,"Feiertag",TEXT(B30,"TTTT")))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IF(B31="","",IF(COUNTIF(Feiertage!B:B,November!B31)&gt;0,"Feiertag",TEXT(B31,"TTTT")))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IF(B32="","",IF(COUNTIF(Feiertage!B:B,November!B32)&gt;0,"Feiertag",TEXT(B32,"TTTT")))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IF(B33="","",IF(COUNTIF(Feiertage!B:B,November!B33)&gt;0,"Feiertag",TEXT(B33,"TTTT")))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IF(B34="","",IF(COUNTIF(Feiertage!B:B,November!B34)&gt;0,"Feiertag",TEXT(B34,"TTTT")))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IF(B35="","",IF(COUNTIF(Feiertage!B:B,November!B35)&gt;0,"Feiertag",TEXT(B35,"TTTT")))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IF(B36="","",IF(COUNTIF(Feiertage!B:B,November!B36)&gt;0,"Feiertag",TEXT(B36,"TTTT")))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112</v>
      </c>
      <c r="E38" s="49"/>
      <c r="F38" s="50"/>
      <c r="G38" s="51">
        <f>SUM(H6:H36)-SUM(G6:G36)</f>
        <v>0</v>
      </c>
      <c r="H38" s="52"/>
      <c r="I38" s="24"/>
    </row>
    <row r="39" spans="1:15" ht="15.75" thickBot="1" x14ac:dyDescent="0.25">
      <c r="D39" s="48" t="s">
        <v>51</v>
      </c>
      <c r="E39" s="49"/>
      <c r="F39" s="50"/>
      <c r="G39" s="51">
        <f>SUM(Übersicht!D17:F20)</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iNSCziXmht26Ot2xiFhE2hGrZUYlis9KrTGTRMZr3fORefuCXvIJdaN5LMiB02pZY35wxcigk+HqiKlTqIATcA==" saltValue="JaU/RO6ny8r7gsdoWQfzlA=="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17" priority="1">
      <formula>$A6="Feiertag"</formula>
    </cfRule>
    <cfRule type="expression" dxfId="16"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3728FBA-3DF5-40F7-BBEE-BE9966952843}">
          <x14:formula1>
            <xm:f>'Dropdown Optionen'!$E$2:$E$13</xm:f>
          </x14:formula1>
          <xm:sqref>C6:C36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F2DBE-8F95-4C73-833C-6500358F6F2E}">
  <sheetPr>
    <pageSetUpPr fitToPage="1"/>
  </sheetPr>
  <dimension ref="A1:Q49"/>
  <sheetViews>
    <sheetView showGridLines="0" zoomScale="85" zoomScaleNormal="85" workbookViewId="0">
      <selection activeCell="A6" sqref="A6"/>
    </sheetView>
  </sheetViews>
  <sheetFormatPr baseColWidth="10" defaultRowHeight="14.25" x14ac:dyDescent="0.2"/>
  <cols>
    <col min="3" max="3" width="21.125" bestFit="1" customWidth="1"/>
    <col min="8" max="8" width="11" customWidth="1"/>
    <col min="9" max="9" width="51.875" customWidth="1"/>
    <col min="10" max="10" width="11" customWidth="1"/>
    <col min="11" max="12" width="14.75" hidden="1" customWidth="1"/>
    <col min="13" max="13" width="19.25" hidden="1" customWidth="1"/>
    <col min="14" max="14" width="17.5" hidden="1" customWidth="1"/>
    <col min="15" max="15" width="27.625" hidden="1" customWidth="1"/>
    <col min="16" max="17" width="11" customWidth="1"/>
  </cols>
  <sheetData>
    <row r="1" spans="1:15" ht="26.25" x14ac:dyDescent="0.2">
      <c r="A1" s="46" t="s">
        <v>113</v>
      </c>
      <c r="B1" s="46"/>
      <c r="C1" s="46"/>
      <c r="D1" s="46"/>
      <c r="E1" s="46"/>
      <c r="F1" s="46"/>
      <c r="G1" s="46"/>
      <c r="H1" s="46"/>
      <c r="I1" s="16"/>
      <c r="K1" s="47" t="s">
        <v>33</v>
      </c>
      <c r="L1" s="47"/>
      <c r="M1" s="47"/>
      <c r="N1" s="47"/>
      <c r="O1" s="47"/>
    </row>
    <row r="2" spans="1:15" ht="26.25" x14ac:dyDescent="0.2">
      <c r="A2" s="46"/>
      <c r="B2" s="46"/>
      <c r="C2" s="46"/>
      <c r="D2" s="46"/>
      <c r="E2" s="46"/>
      <c r="F2" s="46"/>
      <c r="G2" s="46"/>
      <c r="H2" s="46"/>
      <c r="I2" s="17"/>
      <c r="K2" s="47"/>
      <c r="L2" s="47"/>
      <c r="M2" s="47"/>
      <c r="N2" s="47"/>
      <c r="O2" s="47"/>
    </row>
    <row r="5" spans="1:15" ht="15" x14ac:dyDescent="0.25">
      <c r="A5" s="8" t="s">
        <v>41</v>
      </c>
      <c r="B5" s="8" t="s">
        <v>42</v>
      </c>
      <c r="C5" s="8" t="s">
        <v>43</v>
      </c>
      <c r="D5" s="8" t="s">
        <v>44</v>
      </c>
      <c r="E5" s="8" t="s">
        <v>45</v>
      </c>
      <c r="F5" s="8" t="s">
        <v>46</v>
      </c>
      <c r="G5" s="8" t="s">
        <v>47</v>
      </c>
      <c r="H5" s="8" t="s">
        <v>48</v>
      </c>
      <c r="I5" s="8" t="s">
        <v>49</v>
      </c>
      <c r="K5" s="13" t="s">
        <v>55</v>
      </c>
      <c r="L5" s="14" t="s">
        <v>46</v>
      </c>
      <c r="M5" s="14" t="s">
        <v>56</v>
      </c>
      <c r="N5" s="8" t="s">
        <v>57</v>
      </c>
      <c r="O5" s="8" t="s">
        <v>35</v>
      </c>
    </row>
    <row r="6" spans="1:15" x14ac:dyDescent="0.2">
      <c r="A6" s="36" t="str">
        <f>IF(B6="","",IF(COUNTIF(Feiertage!B:B,Dezember!B6)&gt;0,"Feiertag",TEXT(B6,"TTTT")))</f>
        <v/>
      </c>
      <c r="B6" s="37" t="str">
        <f>IF(Übersicht!D8="","",DATE(LEFT(Übersicht!D8,4),12,1))</f>
        <v/>
      </c>
      <c r="C6" s="39"/>
      <c r="D6" s="40"/>
      <c r="E6" s="40"/>
      <c r="F6" s="40"/>
      <c r="G6" s="38" t="str">
        <f>IF(A6="Sonntag","0,00",IF(A6="Samstag","0,00",IF(A6="Feiertag","0,00",IF(AND(C6="",D6=""),"0,00",Übersicht!$D$10/5))))</f>
        <v>0,00</v>
      </c>
      <c r="H6" s="38">
        <f>IF(C6="Bildungstag &amp; Arbeitszeit",(E6-D6-F6)*24,IF(C6="Überstundenabbau",(E6-D6-F6)*24,IF(C6="",(E6-D6-F6)*24,Übersicht!$D$10/5)))</f>
        <v>0</v>
      </c>
      <c r="I6" s="36" t="str">
        <f>_xlfn.TEXTJOIN("; ",TRUE,L6,M6,N6)</f>
        <v/>
      </c>
      <c r="K6" s="41" t="str">
        <f>IF(Übersicht!$D$9="","",DATEDIF(Übersicht!$D$9,B6,"y"))</f>
        <v/>
      </c>
      <c r="L6" s="36" t="str">
        <f>IF(OR(C6="Seminar/Bildungstag",C6="Urlaub",C6="Krank",C6="Freistellung",C6="digitaler Starttag",C6="Einführungsseminar",C6="Zwischenseminar",C6="Abschlussseminar",C6="Seminar Sprecher*innen"),"",IF(K6&gt;=18,IF(AND(H6&gt;9,F6&lt;TIME(0,45,0)),"Pause zu gering",IF(AND(H6&gt;6,H6&lt;=9,F6&lt;TIME(0,30,0)),"Pause zu gering","")),IF(AND(H6&gt;6,F6&lt;TIME(1,0,0)),"Pause zu gering",IF(AND(H6&gt;4.5,H6&lt;=6,F6&lt;TIME(0,30,0)),"Pause zu gering",""))))</f>
        <v/>
      </c>
      <c r="M6" s="36" t="str">
        <f>IF(OR(D6="",E6=""),"",IF(AND(K6&lt;=17,OR(D6&lt;TIME(6,0,0),E6&gt;TIME(20,0,0))),"Einsatzzeit unzulässig",""))</f>
        <v/>
      </c>
      <c r="N6" s="36"/>
      <c r="O6" s="36" t="str">
        <f>IF(H6="","",IF(AND(K6&lt;=17,H6&gt;8.5),"ausnahmsweise 8,5 Std. erlaubt",IF(AND(K6&gt;=18,H6&gt;10),"ausnahmsweise 10 Std. erlaubt","")))</f>
        <v/>
      </c>
    </row>
    <row r="7" spans="1:15" x14ac:dyDescent="0.2">
      <c r="A7" s="36" t="str">
        <f>IF(B7="","",IF(COUNTIF(Feiertage!B:B,Dezember!B7)&gt;0,"Feiertag",TEXT(B7,"TTTT")))</f>
        <v/>
      </c>
      <c r="B7" s="37" t="str">
        <f>IF(B6="","",B6+1)</f>
        <v/>
      </c>
      <c r="C7" s="39"/>
      <c r="D7" s="40"/>
      <c r="E7" s="40"/>
      <c r="F7" s="40"/>
      <c r="G7" s="38" t="str">
        <f>IF(A7="Sonntag","0,00",IF(A7="Samstag","0,00",IF(A7="Feiertag","0,00",IF(AND(C7="",D7=""),"0,00",Übersicht!$D$10/5))))</f>
        <v>0,00</v>
      </c>
      <c r="H7" s="38">
        <f>IF(C7="Bildungstag &amp; Arbeitszeit",(E7-D7-F7)*24,IF(C7="Überstundenabbau",(E7-D7-F7)*24,IF(C7="",(E7-D7-F7)*24,Übersicht!$D$10/5)))</f>
        <v>0</v>
      </c>
      <c r="I7" s="36" t="str">
        <f t="shared" ref="I7:I36" si="0">_xlfn.TEXTJOIN("; ",TRUE,L7,M7,N7)</f>
        <v/>
      </c>
      <c r="K7" s="41" t="str">
        <f>IF(Übersicht!$D$9="","",DATEDIF(Übersicht!$D$9,B7,"y"))</f>
        <v/>
      </c>
      <c r="L7" s="36" t="str">
        <f t="shared" ref="L7:L36" si="1">IF(OR(C7="Seminar/Bildungstag",C7="Urlaub",C7="Krank",C7="Freistellung",C7="digitaler Starttag",C7="Einführungsseminar",C7="Zwischenseminar",C7="Abschlussseminar",C7="Seminar Sprecher*innen"),"",IF(K7&gt;=18,IF(AND(H7&gt;9,F7&lt;TIME(0,45,0)),"Pause zu gering",IF(AND(H7&gt;6,H7&lt;=9,F7&lt;TIME(0,30,0)),"Pause zu gering","")),IF(AND(H7&gt;6,F7&lt;TIME(1,0,0)),"Pause zu gering",IF(AND(H7&gt;4.5,H7&lt;=6,F7&lt;TIME(0,30,0)),"Pause zu gering",""))))</f>
        <v/>
      </c>
      <c r="M7" s="36" t="str">
        <f t="shared" ref="M7:M36" si="2">IF(OR(D7="",E7=""),"",IF(AND(K7&lt;=17,OR(D7&lt;TIME(6,0,0),E7&gt;TIME(20,0,0))),"Einsatzzeit unzulässig",""))</f>
        <v/>
      </c>
      <c r="N7" s="36" t="str">
        <f>IF(OR(D7="",E6=""),"",IF((B7+D7)-(B6+E6)&lt;IF(K7&lt;=17,12/24,11/24),"Ruhezeit unzulässig",""))</f>
        <v/>
      </c>
      <c r="O7" s="36" t="str">
        <f t="shared" ref="O7:O36" si="3">IF(H7="","",IF(AND(K7&lt;=17,H7&gt;8.5),"ausnahmsweise 8,5 Std. erlaubt",IF(AND(K7&gt;=18,H7&gt;10),"ausnahmsweise 10 Std. erlaubt","")))</f>
        <v/>
      </c>
    </row>
    <row r="8" spans="1:15" x14ac:dyDescent="0.2">
      <c r="A8" s="36" t="str">
        <f>IF(B8="","",IF(COUNTIF(Feiertage!B:B,Dezember!B8)&gt;0,"Feiertag",TEXT(B8,"TTTT")))</f>
        <v/>
      </c>
      <c r="B8" s="37" t="str">
        <f t="shared" ref="B8:B36" si="4">IF(B7="","",B7+1)</f>
        <v/>
      </c>
      <c r="C8" s="39"/>
      <c r="D8" s="40"/>
      <c r="E8" s="40"/>
      <c r="F8" s="40"/>
      <c r="G8" s="38" t="str">
        <f>IF(A8="Sonntag","0,00",IF(A8="Samstag","0,00",IF(A8="Feiertag","0,00",IF(AND(C8="",D8=""),"0,00",Übersicht!$D$10/5))))</f>
        <v>0,00</v>
      </c>
      <c r="H8" s="38">
        <f>IF(C8="Bildungstag &amp; Arbeitszeit",(E8-D8-F8)*24,IF(C8="Überstundenabbau",(E8-D8-F8)*24,IF(C8="",(E8-D8-F8)*24,Übersicht!$D$10/5)))</f>
        <v>0</v>
      </c>
      <c r="I8" s="36" t="str">
        <f t="shared" si="0"/>
        <v/>
      </c>
      <c r="K8" s="41" t="str">
        <f>IF(Übersicht!$D$9="","",DATEDIF(Übersicht!$D$9,B8,"y"))</f>
        <v/>
      </c>
      <c r="L8" s="36" t="str">
        <f t="shared" si="1"/>
        <v/>
      </c>
      <c r="M8" s="36" t="str">
        <f t="shared" si="2"/>
        <v/>
      </c>
      <c r="N8" s="36" t="str">
        <f t="shared" ref="N8:N36" si="5">IF(OR(D8="",E7=""),"",IF((B8+D8)-(B7+E7)&lt;IF(K8&lt;=17,12/24,11/24),"Ruhezeit unzulässig",""))</f>
        <v/>
      </c>
      <c r="O8" s="36" t="str">
        <f t="shared" si="3"/>
        <v/>
      </c>
    </row>
    <row r="9" spans="1:15" x14ac:dyDescent="0.2">
      <c r="A9" s="36" t="str">
        <f>IF(B9="","",IF(COUNTIF(Feiertage!B:B,Dezember!B9)&gt;0,"Feiertag",TEXT(B9,"TTTT")))</f>
        <v/>
      </c>
      <c r="B9" s="37" t="str">
        <f t="shared" si="4"/>
        <v/>
      </c>
      <c r="C9" s="39"/>
      <c r="D9" s="40"/>
      <c r="E9" s="40"/>
      <c r="F9" s="40"/>
      <c r="G9" s="38" t="str">
        <f>IF(A9="Sonntag","0,00",IF(A9="Samstag","0,00",IF(A9="Feiertag","0,00",IF(AND(C9="",D9=""),"0,00",Übersicht!$D$10/5))))</f>
        <v>0,00</v>
      </c>
      <c r="H9" s="38">
        <f>IF(C9="Bildungstag &amp; Arbeitszeit",(E9-D9-F9)*24,IF(C9="Überstundenabbau",(E9-D9-F9)*24,IF(C9="",(E9-D9-F9)*24,Übersicht!$D$10/5)))</f>
        <v>0</v>
      </c>
      <c r="I9" s="36" t="str">
        <f t="shared" si="0"/>
        <v/>
      </c>
      <c r="K9" s="41" t="str">
        <f>IF(Übersicht!$D$9="","",DATEDIF(Übersicht!$D$9,B9,"y"))</f>
        <v/>
      </c>
      <c r="L9" s="36" t="str">
        <f t="shared" si="1"/>
        <v/>
      </c>
      <c r="M9" s="36" t="str">
        <f t="shared" si="2"/>
        <v/>
      </c>
      <c r="N9" s="36" t="str">
        <f t="shared" si="5"/>
        <v/>
      </c>
      <c r="O9" s="36" t="str">
        <f t="shared" si="3"/>
        <v/>
      </c>
    </row>
    <row r="10" spans="1:15" x14ac:dyDescent="0.2">
      <c r="A10" s="36" t="str">
        <f>IF(B10="","",IF(COUNTIF(Feiertage!B:B,Dezember!B10)&gt;0,"Feiertag",TEXT(B10,"TTTT")))</f>
        <v/>
      </c>
      <c r="B10" s="37" t="str">
        <f t="shared" si="4"/>
        <v/>
      </c>
      <c r="C10" s="39"/>
      <c r="D10" s="40"/>
      <c r="E10" s="40"/>
      <c r="F10" s="40"/>
      <c r="G10" s="38" t="str">
        <f>IF(A10="Sonntag","0,00",IF(A10="Samstag","0,00",IF(A10="Feiertag","0,00",IF(AND(C10="",D10=""),"0,00",Übersicht!$D$10/5))))</f>
        <v>0,00</v>
      </c>
      <c r="H10" s="38">
        <f>IF(C10="Bildungstag &amp; Arbeitszeit",(E10-D10-F10)*24,IF(C10="Überstundenabbau",(E10-D10-F10)*24,IF(C10="",(E10-D10-F10)*24,Übersicht!$D$10/5)))</f>
        <v>0</v>
      </c>
      <c r="I10" s="36" t="str">
        <f t="shared" si="0"/>
        <v/>
      </c>
      <c r="K10" s="41" t="str">
        <f>IF(Übersicht!$D$9="","",DATEDIF(Übersicht!$D$9,B10,"y"))</f>
        <v/>
      </c>
      <c r="L10" s="36" t="str">
        <f t="shared" si="1"/>
        <v/>
      </c>
      <c r="M10" s="36" t="str">
        <f t="shared" si="2"/>
        <v/>
      </c>
      <c r="N10" s="36" t="str">
        <f t="shared" si="5"/>
        <v/>
      </c>
      <c r="O10" s="36" t="str">
        <f t="shared" si="3"/>
        <v/>
      </c>
    </row>
    <row r="11" spans="1:15" x14ac:dyDescent="0.2">
      <c r="A11" s="36" t="str">
        <f>IF(B11="","",IF(COUNTIF(Feiertage!B:B,Dezember!B11)&gt;0,"Feiertag",TEXT(B11,"TTTT")))</f>
        <v/>
      </c>
      <c r="B11" s="37" t="str">
        <f t="shared" si="4"/>
        <v/>
      </c>
      <c r="C11" s="39"/>
      <c r="D11" s="40"/>
      <c r="E11" s="40"/>
      <c r="F11" s="40"/>
      <c r="G11" s="38" t="str">
        <f>IF(A11="Sonntag","0,00",IF(A11="Samstag","0,00",IF(A11="Feiertag","0,00",IF(AND(C11="",D11=""),"0,00",Übersicht!$D$10/5))))</f>
        <v>0,00</v>
      </c>
      <c r="H11" s="38">
        <f>IF(C11="Bildungstag &amp; Arbeitszeit",(E11-D11-F11)*24,IF(C11="Überstundenabbau",(E11-D11-F11)*24,IF(C11="",(E11-D11-F11)*24,Übersicht!$D$10/5)))</f>
        <v>0</v>
      </c>
      <c r="I11" s="36" t="str">
        <f t="shared" si="0"/>
        <v/>
      </c>
      <c r="K11" s="41" t="str">
        <f>IF(Übersicht!$D$9="","",DATEDIF(Übersicht!$D$9,B11,"y"))</f>
        <v/>
      </c>
      <c r="L11" s="36" t="str">
        <f t="shared" si="1"/>
        <v/>
      </c>
      <c r="M11" s="36" t="str">
        <f t="shared" si="2"/>
        <v/>
      </c>
      <c r="N11" s="36" t="str">
        <f t="shared" si="5"/>
        <v/>
      </c>
      <c r="O11" s="36" t="str">
        <f t="shared" si="3"/>
        <v/>
      </c>
    </row>
    <row r="12" spans="1:15" x14ac:dyDescent="0.2">
      <c r="A12" s="36" t="str">
        <f>IF(B12="","",IF(COUNTIF(Feiertage!B:B,Dezember!B12)&gt;0,"Feiertag",TEXT(B12,"TTTT")))</f>
        <v/>
      </c>
      <c r="B12" s="37" t="str">
        <f t="shared" si="4"/>
        <v/>
      </c>
      <c r="C12" s="39"/>
      <c r="D12" s="40"/>
      <c r="E12" s="40"/>
      <c r="F12" s="40"/>
      <c r="G12" s="38" t="str">
        <f>IF(A12="Sonntag","0,00",IF(A12="Samstag","0,00",IF(A12="Feiertag","0,00",IF(AND(C12="",D12=""),"0,00",Übersicht!$D$10/5))))</f>
        <v>0,00</v>
      </c>
      <c r="H12" s="38">
        <f>IF(C12="Bildungstag &amp; Arbeitszeit",(E12-D12-F12)*24,IF(C12="Überstundenabbau",(E12-D12-F12)*24,IF(C12="",(E12-D12-F12)*24,Übersicht!$D$10/5)))</f>
        <v>0</v>
      </c>
      <c r="I12" s="36" t="str">
        <f t="shared" si="0"/>
        <v/>
      </c>
      <c r="K12" s="41" t="str">
        <f>IF(Übersicht!$D$9="","",DATEDIF(Übersicht!$D$9,B12,"y"))</f>
        <v/>
      </c>
      <c r="L12" s="36" t="str">
        <f t="shared" si="1"/>
        <v/>
      </c>
      <c r="M12" s="36" t="str">
        <f t="shared" si="2"/>
        <v/>
      </c>
      <c r="N12" s="36" t="str">
        <f t="shared" si="5"/>
        <v/>
      </c>
      <c r="O12" s="36" t="str">
        <f t="shared" si="3"/>
        <v/>
      </c>
    </row>
    <row r="13" spans="1:15" x14ac:dyDescent="0.2">
      <c r="A13" s="36" t="str">
        <f>IF(B13="","",IF(COUNTIF(Feiertage!B:B,Dezember!B13)&gt;0,"Feiertag",TEXT(B13,"TTTT")))</f>
        <v/>
      </c>
      <c r="B13" s="37" t="str">
        <f t="shared" si="4"/>
        <v/>
      </c>
      <c r="C13" s="39"/>
      <c r="D13" s="40"/>
      <c r="E13" s="40"/>
      <c r="F13" s="40"/>
      <c r="G13" s="38" t="str">
        <f>IF(A13="Sonntag","0,00",IF(A13="Samstag","0,00",IF(A13="Feiertag","0,00",IF(AND(C13="",D13=""),"0,00",Übersicht!$D$10/5))))</f>
        <v>0,00</v>
      </c>
      <c r="H13" s="38">
        <f>IF(C13="Bildungstag &amp; Arbeitszeit",(E13-D13-F13)*24,IF(C13="Überstundenabbau",(E13-D13-F13)*24,IF(C13="",(E13-D13-F13)*24,Übersicht!$D$10/5)))</f>
        <v>0</v>
      </c>
      <c r="I13" s="36" t="str">
        <f t="shared" si="0"/>
        <v/>
      </c>
      <c r="K13" s="41" t="str">
        <f>IF(Übersicht!$D$9="","",DATEDIF(Übersicht!$D$9,B13,"y"))</f>
        <v/>
      </c>
      <c r="L13" s="36" t="str">
        <f t="shared" si="1"/>
        <v/>
      </c>
      <c r="M13" s="36" t="str">
        <f t="shared" si="2"/>
        <v/>
      </c>
      <c r="N13" s="36" t="str">
        <f t="shared" si="5"/>
        <v/>
      </c>
      <c r="O13" s="36" t="str">
        <f t="shared" si="3"/>
        <v/>
      </c>
    </row>
    <row r="14" spans="1:15" x14ac:dyDescent="0.2">
      <c r="A14" s="36" t="str">
        <f>IF(B14="","",IF(COUNTIF(Feiertage!B:B,Dezember!B14)&gt;0,"Feiertag",TEXT(B14,"TTTT")))</f>
        <v/>
      </c>
      <c r="B14" s="37" t="str">
        <f t="shared" si="4"/>
        <v/>
      </c>
      <c r="C14" s="39"/>
      <c r="D14" s="40"/>
      <c r="E14" s="40"/>
      <c r="F14" s="40"/>
      <c r="G14" s="38" t="str">
        <f>IF(A14="Sonntag","0,00",IF(A14="Samstag","0,00",IF(A14="Feiertag","0,00",IF(AND(C14="",D14=""),"0,00",Übersicht!$D$10/5))))</f>
        <v>0,00</v>
      </c>
      <c r="H14" s="38">
        <f>IF(C14="Bildungstag &amp; Arbeitszeit",(E14-D14-F14)*24,IF(C14="Überstundenabbau",(E14-D14-F14)*24,IF(C14="",(E14-D14-F14)*24,Übersicht!$D$10/5)))</f>
        <v>0</v>
      </c>
      <c r="I14" s="36" t="str">
        <f t="shared" si="0"/>
        <v/>
      </c>
      <c r="K14" s="41" t="str">
        <f>IF(Übersicht!$D$9="","",DATEDIF(Übersicht!$D$9,B14,"y"))</f>
        <v/>
      </c>
      <c r="L14" s="36" t="str">
        <f t="shared" si="1"/>
        <v/>
      </c>
      <c r="M14" s="36" t="str">
        <f t="shared" si="2"/>
        <v/>
      </c>
      <c r="N14" s="36" t="str">
        <f t="shared" si="5"/>
        <v/>
      </c>
      <c r="O14" s="36" t="str">
        <f t="shared" si="3"/>
        <v/>
      </c>
    </row>
    <row r="15" spans="1:15" x14ac:dyDescent="0.2">
      <c r="A15" s="36" t="str">
        <f>IF(B15="","",IF(COUNTIF(Feiertage!B:B,Dezember!B15)&gt;0,"Feiertag",TEXT(B15,"TTTT")))</f>
        <v/>
      </c>
      <c r="B15" s="37" t="str">
        <f t="shared" si="4"/>
        <v/>
      </c>
      <c r="C15" s="39"/>
      <c r="D15" s="40"/>
      <c r="E15" s="40"/>
      <c r="F15" s="40"/>
      <c r="G15" s="38" t="str">
        <f>IF(A15="Sonntag","0,00",IF(A15="Samstag","0,00",IF(A15="Feiertag","0,00",IF(AND(C15="",D15=""),"0,00",Übersicht!$D$10/5))))</f>
        <v>0,00</v>
      </c>
      <c r="H15" s="38">
        <f>IF(C15="Bildungstag &amp; Arbeitszeit",(E15-D15-F15)*24,IF(C15="Überstundenabbau",(E15-D15-F15)*24,IF(C15="",(E15-D15-F15)*24,Übersicht!$D$10/5)))</f>
        <v>0</v>
      </c>
      <c r="I15" s="36" t="str">
        <f t="shared" si="0"/>
        <v/>
      </c>
      <c r="K15" s="41" t="str">
        <f>IF(Übersicht!$D$9="","",DATEDIF(Übersicht!$D$9,B15,"y"))</f>
        <v/>
      </c>
      <c r="L15" s="36" t="str">
        <f t="shared" si="1"/>
        <v/>
      </c>
      <c r="M15" s="36" t="str">
        <f t="shared" si="2"/>
        <v/>
      </c>
      <c r="N15" s="36" t="str">
        <f t="shared" si="5"/>
        <v/>
      </c>
      <c r="O15" s="36" t="str">
        <f t="shared" si="3"/>
        <v/>
      </c>
    </row>
    <row r="16" spans="1:15" x14ac:dyDescent="0.2">
      <c r="A16" s="36" t="str">
        <f>IF(B16="","",IF(COUNTIF(Feiertage!B:B,Dezember!B16)&gt;0,"Feiertag",TEXT(B16,"TTTT")))</f>
        <v/>
      </c>
      <c r="B16" s="37" t="str">
        <f t="shared" si="4"/>
        <v/>
      </c>
      <c r="C16" s="39"/>
      <c r="D16" s="40"/>
      <c r="E16" s="40"/>
      <c r="F16" s="40"/>
      <c r="G16" s="38" t="str">
        <f>IF(A16="Sonntag","0,00",IF(A16="Samstag","0,00",IF(A16="Feiertag","0,00",IF(AND(C16="",D16=""),"0,00",Übersicht!$D$10/5))))</f>
        <v>0,00</v>
      </c>
      <c r="H16" s="38">
        <f>IF(C16="Bildungstag &amp; Arbeitszeit",(E16-D16-F16)*24,IF(C16="Überstundenabbau",(E16-D16-F16)*24,IF(C16="",(E16-D16-F16)*24,Übersicht!$D$10/5)))</f>
        <v>0</v>
      </c>
      <c r="I16" s="36" t="str">
        <f t="shared" si="0"/>
        <v/>
      </c>
      <c r="K16" s="41" t="str">
        <f>IF(Übersicht!$D$9="","",DATEDIF(Übersicht!$D$9,B16,"y"))</f>
        <v/>
      </c>
      <c r="L16" s="36" t="str">
        <f t="shared" si="1"/>
        <v/>
      </c>
      <c r="M16" s="36" t="str">
        <f t="shared" si="2"/>
        <v/>
      </c>
      <c r="N16" s="36" t="str">
        <f t="shared" si="5"/>
        <v/>
      </c>
      <c r="O16" s="36" t="str">
        <f t="shared" si="3"/>
        <v/>
      </c>
    </row>
    <row r="17" spans="1:17" x14ac:dyDescent="0.2">
      <c r="A17" s="36" t="str">
        <f>IF(B17="","",IF(COUNTIF(Feiertage!B:B,Dezember!B17)&gt;0,"Feiertag",TEXT(B17,"TTTT")))</f>
        <v/>
      </c>
      <c r="B17" s="37" t="str">
        <f t="shared" si="4"/>
        <v/>
      </c>
      <c r="C17" s="39"/>
      <c r="D17" s="40"/>
      <c r="E17" s="40"/>
      <c r="F17" s="40"/>
      <c r="G17" s="38" t="str">
        <f>IF(A17="Sonntag","0,00",IF(A17="Samstag","0,00",IF(A17="Feiertag","0,00",IF(AND(C17="",D17=""),"0,00",Übersicht!$D$10/5))))</f>
        <v>0,00</v>
      </c>
      <c r="H17" s="38">
        <f>IF(C17="Bildungstag &amp; Arbeitszeit",(E17-D17-F17)*24,IF(C17="Überstundenabbau",(E17-D17-F17)*24,IF(C17="",(E17-D17-F17)*24,Übersicht!$D$10/5)))</f>
        <v>0</v>
      </c>
      <c r="I17" s="36" t="str">
        <f t="shared" si="0"/>
        <v/>
      </c>
      <c r="K17" s="41" t="str">
        <f>IF(Übersicht!$D$9="","",DATEDIF(Übersicht!$D$9,B17,"y"))</f>
        <v/>
      </c>
      <c r="L17" s="36" t="str">
        <f t="shared" si="1"/>
        <v/>
      </c>
      <c r="M17" s="36" t="str">
        <f t="shared" si="2"/>
        <v/>
      </c>
      <c r="N17" s="36" t="str">
        <f t="shared" si="5"/>
        <v/>
      </c>
      <c r="O17" s="36" t="str">
        <f t="shared" si="3"/>
        <v/>
      </c>
    </row>
    <row r="18" spans="1:17" x14ac:dyDescent="0.2">
      <c r="A18" s="36" t="str">
        <f>IF(B18="","",IF(COUNTIF(Feiertage!B:B,Dezember!B18)&gt;0,"Feiertag",TEXT(B18,"TTTT")))</f>
        <v/>
      </c>
      <c r="B18" s="37" t="str">
        <f t="shared" si="4"/>
        <v/>
      </c>
      <c r="C18" s="39"/>
      <c r="D18" s="40"/>
      <c r="E18" s="40"/>
      <c r="F18" s="40"/>
      <c r="G18" s="38" t="str">
        <f>IF(A18="Sonntag","0,00",IF(A18="Samstag","0,00",IF(A18="Feiertag","0,00",IF(AND(C18="",D18=""),"0,00",Übersicht!$D$10/5))))</f>
        <v>0,00</v>
      </c>
      <c r="H18" s="38">
        <f>IF(C18="Bildungstag &amp; Arbeitszeit",(E18-D18-F18)*24,IF(C18="Überstundenabbau",(E18-D18-F18)*24,IF(C18="",(E18-D18-F18)*24,Übersicht!$D$10/5)))</f>
        <v>0</v>
      </c>
      <c r="I18" s="36" t="str">
        <f t="shared" si="0"/>
        <v/>
      </c>
      <c r="K18" s="41" t="str">
        <f>IF(Übersicht!$D$9="","",DATEDIF(Übersicht!$D$9,B18,"y"))</f>
        <v/>
      </c>
      <c r="L18" s="36" t="str">
        <f t="shared" si="1"/>
        <v/>
      </c>
      <c r="M18" s="36" t="str">
        <f t="shared" si="2"/>
        <v/>
      </c>
      <c r="N18" s="36" t="str">
        <f t="shared" si="5"/>
        <v/>
      </c>
      <c r="O18" s="36" t="str">
        <f t="shared" si="3"/>
        <v/>
      </c>
    </row>
    <row r="19" spans="1:17" x14ac:dyDescent="0.2">
      <c r="A19" s="36" t="str">
        <f>IF(B19="","",IF(COUNTIF(Feiertage!B:B,Dezember!B19)&gt;0,"Feiertag",TEXT(B19,"TTTT")))</f>
        <v/>
      </c>
      <c r="B19" s="37" t="str">
        <f t="shared" si="4"/>
        <v/>
      </c>
      <c r="C19" s="39"/>
      <c r="D19" s="40"/>
      <c r="E19" s="40"/>
      <c r="F19" s="40"/>
      <c r="G19" s="38" t="str">
        <f>IF(A19="Sonntag","0,00",IF(A19="Samstag","0,00",IF(A19="Feiertag","0,00",IF(AND(C19="",D19=""),"0,00",Übersicht!$D$10/5))))</f>
        <v>0,00</v>
      </c>
      <c r="H19" s="38">
        <f>IF(C19="Bildungstag &amp; Arbeitszeit",(E19-D19-F19)*24,IF(C19="Überstundenabbau",(E19-D19-F19)*24,IF(C19="",(E19-D19-F19)*24,Übersicht!$D$10/5)))</f>
        <v>0</v>
      </c>
      <c r="I19" s="36" t="str">
        <f t="shared" si="0"/>
        <v/>
      </c>
      <c r="K19" s="41" t="str">
        <f>IF(Übersicht!$D$9="","",DATEDIF(Übersicht!$D$9,B19,"y"))</f>
        <v/>
      </c>
      <c r="L19" s="36" t="str">
        <f t="shared" si="1"/>
        <v/>
      </c>
      <c r="M19" s="36" t="str">
        <f t="shared" si="2"/>
        <v/>
      </c>
      <c r="N19" s="36" t="str">
        <f t="shared" si="5"/>
        <v/>
      </c>
      <c r="O19" s="36" t="str">
        <f t="shared" si="3"/>
        <v/>
      </c>
    </row>
    <row r="20" spans="1:17" x14ac:dyDescent="0.2">
      <c r="A20" s="36" t="str">
        <f>IF(B20="","",IF(COUNTIF(Feiertage!B:B,Dezember!B20)&gt;0,"Feiertag",TEXT(B20,"TTTT")))</f>
        <v/>
      </c>
      <c r="B20" s="37" t="str">
        <f t="shared" si="4"/>
        <v/>
      </c>
      <c r="C20" s="39"/>
      <c r="D20" s="40"/>
      <c r="E20" s="40"/>
      <c r="F20" s="40"/>
      <c r="G20" s="38" t="str">
        <f>IF(A20="Sonntag","0,00",IF(A20="Samstag","0,00",IF(A20="Feiertag","0,00",IF(AND(C20="",D20=""),"0,00",Übersicht!$D$10/5))))</f>
        <v>0,00</v>
      </c>
      <c r="H20" s="38">
        <f>IF(C20="Bildungstag &amp; Arbeitszeit",(E20-D20-F20)*24,IF(C20="Überstundenabbau",(E20-D20-F20)*24,IF(C20="",(E20-D20-F20)*24,Übersicht!$D$10/5)))</f>
        <v>0</v>
      </c>
      <c r="I20" s="36" t="str">
        <f t="shared" si="0"/>
        <v/>
      </c>
      <c r="K20" s="41" t="str">
        <f>IF(Übersicht!$D$9="","",DATEDIF(Übersicht!$D$9,B20,"y"))</f>
        <v/>
      </c>
      <c r="L20" s="36" t="str">
        <f t="shared" si="1"/>
        <v/>
      </c>
      <c r="M20" s="36" t="str">
        <f t="shared" si="2"/>
        <v/>
      </c>
      <c r="N20" s="36" t="str">
        <f t="shared" si="5"/>
        <v/>
      </c>
      <c r="O20" s="36" t="str">
        <f t="shared" si="3"/>
        <v/>
      </c>
    </row>
    <row r="21" spans="1:17" x14ac:dyDescent="0.2">
      <c r="A21" s="36" t="str">
        <f>IF(B21="","",IF(COUNTIF(Feiertage!B:B,Dezember!B21)&gt;0,"Feiertag",TEXT(B21,"TTTT")))</f>
        <v/>
      </c>
      <c r="B21" s="37" t="str">
        <f t="shared" si="4"/>
        <v/>
      </c>
      <c r="C21" s="39"/>
      <c r="D21" s="40"/>
      <c r="E21" s="40"/>
      <c r="F21" s="40"/>
      <c r="G21" s="38" t="str">
        <f>IF(A21="Sonntag","0,00",IF(A21="Samstag","0,00",IF(A21="Feiertag","0,00",IF(AND(C21="",D21=""),"0,00",Übersicht!$D$10/5))))</f>
        <v>0,00</v>
      </c>
      <c r="H21" s="38">
        <f>IF(C21="Bildungstag &amp; Arbeitszeit",(E21-D21-F21)*24,IF(C21="Überstundenabbau",(E21-D21-F21)*24,IF(C21="",(E21-D21-F21)*24,Übersicht!$D$10/5)))</f>
        <v>0</v>
      </c>
      <c r="I21" s="36" t="str">
        <f t="shared" si="0"/>
        <v/>
      </c>
      <c r="K21" s="41" t="str">
        <f>IF(Übersicht!$D$9="","",DATEDIF(Übersicht!$D$9,B21,"y"))</f>
        <v/>
      </c>
      <c r="L21" s="36" t="str">
        <f t="shared" si="1"/>
        <v/>
      </c>
      <c r="M21" s="36" t="str">
        <f t="shared" si="2"/>
        <v/>
      </c>
      <c r="N21" s="36" t="str">
        <f t="shared" si="5"/>
        <v/>
      </c>
      <c r="O21" s="36" t="str">
        <f t="shared" si="3"/>
        <v/>
      </c>
    </row>
    <row r="22" spans="1:17" x14ac:dyDescent="0.2">
      <c r="A22" s="36" t="str">
        <f>IF(B22="","",IF(COUNTIF(Feiertage!B:B,Dezember!B22)&gt;0,"Feiertag",TEXT(B22,"TTTT")))</f>
        <v/>
      </c>
      <c r="B22" s="37" t="str">
        <f t="shared" si="4"/>
        <v/>
      </c>
      <c r="C22" s="39"/>
      <c r="D22" s="40"/>
      <c r="E22" s="40"/>
      <c r="F22" s="40"/>
      <c r="G22" s="38" t="str">
        <f>IF(A22="Sonntag","0,00",IF(A22="Samstag","0,00",IF(A22="Feiertag","0,00",IF(AND(C22="",D22=""),"0,00",Übersicht!$D$10/5))))</f>
        <v>0,00</v>
      </c>
      <c r="H22" s="38">
        <f>IF(C22="Bildungstag &amp; Arbeitszeit",(E22-D22-F22)*24,IF(C22="Überstundenabbau",(E22-D22-F22)*24,IF(C22="",(E22-D22-F22)*24,Übersicht!$D$10/5)))</f>
        <v>0</v>
      </c>
      <c r="I22" s="36" t="str">
        <f t="shared" si="0"/>
        <v/>
      </c>
      <c r="K22" s="41" t="str">
        <f>IF(Übersicht!$D$9="","",DATEDIF(Übersicht!$D$9,B22,"y"))</f>
        <v/>
      </c>
      <c r="L22" s="36" t="str">
        <f t="shared" si="1"/>
        <v/>
      </c>
      <c r="M22" s="36" t="str">
        <f t="shared" si="2"/>
        <v/>
      </c>
      <c r="N22" s="36" t="str">
        <f t="shared" si="5"/>
        <v/>
      </c>
      <c r="O22" s="36" t="str">
        <f t="shared" si="3"/>
        <v/>
      </c>
    </row>
    <row r="23" spans="1:17" x14ac:dyDescent="0.2">
      <c r="A23" s="36" t="str">
        <f>IF(B23="","",IF(COUNTIF(Feiertage!B:B,Dezember!B23)&gt;0,"Feiertag",TEXT(B23,"TTTT")))</f>
        <v/>
      </c>
      <c r="B23" s="37" t="str">
        <f t="shared" si="4"/>
        <v/>
      </c>
      <c r="C23" s="39"/>
      <c r="D23" s="40"/>
      <c r="E23" s="40"/>
      <c r="F23" s="40"/>
      <c r="G23" s="38" t="str">
        <f>IF(A23="Sonntag","0,00",IF(A23="Samstag","0,00",IF(A23="Feiertag","0,00",IF(AND(C23="",D23=""),"0,00",Übersicht!$D$10/5))))</f>
        <v>0,00</v>
      </c>
      <c r="H23" s="38">
        <f>IF(C23="Bildungstag &amp; Arbeitszeit",(E23-D23-F23)*24,IF(C23="Überstundenabbau",(E23-D23-F23)*24,IF(C23="",(E23-D23-F23)*24,Übersicht!$D$10/5)))</f>
        <v>0</v>
      </c>
      <c r="I23" s="36" t="str">
        <f t="shared" si="0"/>
        <v/>
      </c>
      <c r="K23" s="41" t="str">
        <f>IF(Übersicht!$D$9="","",DATEDIF(Übersicht!$D$9,B23,"y"))</f>
        <v/>
      </c>
      <c r="L23" s="36" t="str">
        <f t="shared" si="1"/>
        <v/>
      </c>
      <c r="M23" s="36" t="str">
        <f t="shared" si="2"/>
        <v/>
      </c>
      <c r="N23" s="36" t="str">
        <f t="shared" si="5"/>
        <v/>
      </c>
      <c r="O23" s="36" t="str">
        <f t="shared" si="3"/>
        <v/>
      </c>
    </row>
    <row r="24" spans="1:17" x14ac:dyDescent="0.2">
      <c r="A24" s="36" t="str">
        <f>IF(B24="","",IF(COUNTIF(Feiertage!B:B,Dezember!B24)&gt;0,"Feiertag",TEXT(B24,"TTTT")))</f>
        <v/>
      </c>
      <c r="B24" s="37" t="str">
        <f t="shared" si="4"/>
        <v/>
      </c>
      <c r="C24" s="39"/>
      <c r="D24" s="40"/>
      <c r="E24" s="40"/>
      <c r="F24" s="40"/>
      <c r="G24" s="38" t="str">
        <f>IF(A24="Sonntag","0,00",IF(A24="Samstag","0,00",IF(A24="Feiertag","0,00",IF(AND(C24="",D24=""),"0,00",Übersicht!$D$10/5))))</f>
        <v>0,00</v>
      </c>
      <c r="H24" s="38">
        <f>IF(C24="Bildungstag &amp; Arbeitszeit",(E24-D24-F24)*24,IF(C24="Überstundenabbau",(E24-D24-F24)*24,IF(C24="",(E24-D24-F24)*24,Übersicht!$D$10/5)))</f>
        <v>0</v>
      </c>
      <c r="I24" s="36" t="str">
        <f t="shared" si="0"/>
        <v/>
      </c>
      <c r="K24" s="41" t="str">
        <f>IF(Übersicht!$D$9="","",DATEDIF(Übersicht!$D$9,B24,"y"))</f>
        <v/>
      </c>
      <c r="L24" s="36" t="str">
        <f t="shared" si="1"/>
        <v/>
      </c>
      <c r="M24" s="36" t="str">
        <f t="shared" si="2"/>
        <v/>
      </c>
      <c r="N24" s="36" t="str">
        <f t="shared" si="5"/>
        <v/>
      </c>
      <c r="O24" s="36" t="str">
        <f t="shared" si="3"/>
        <v/>
      </c>
    </row>
    <row r="25" spans="1:17" x14ac:dyDescent="0.2">
      <c r="A25" s="36" t="str">
        <f>IF(B25="","",IF(COUNTIF(Feiertage!B:B,Dezember!B25)&gt;0,"Feiertag",TEXT(B25,"TTTT")))</f>
        <v/>
      </c>
      <c r="B25" s="37" t="str">
        <f t="shared" si="4"/>
        <v/>
      </c>
      <c r="C25" s="39"/>
      <c r="D25" s="40"/>
      <c r="E25" s="40"/>
      <c r="F25" s="40"/>
      <c r="G25" s="38" t="str">
        <f>IF(A25="Sonntag","0,00",IF(A25="Samstag","0,00",IF(A25="Feiertag","0,00",IF(AND(C25="",D25=""),"0,00",Übersicht!$D$10/5))))</f>
        <v>0,00</v>
      </c>
      <c r="H25" s="38">
        <f>IF(C25="Bildungstag &amp; Arbeitszeit",(E25-D25-F25)*24,IF(C25="Überstundenabbau",(E25-D25-F25)*24,IF(C25="",(E25-D25-F25)*24,Übersicht!$D$10/5)))</f>
        <v>0</v>
      </c>
      <c r="I25" s="36" t="str">
        <f t="shared" si="0"/>
        <v/>
      </c>
      <c r="K25" s="41" t="str">
        <f>IF(Übersicht!$D$9="","",DATEDIF(Übersicht!$D$9,B25,"y"))</f>
        <v/>
      </c>
      <c r="L25" s="36" t="str">
        <f t="shared" si="1"/>
        <v/>
      </c>
      <c r="M25" s="36" t="str">
        <f t="shared" si="2"/>
        <v/>
      </c>
      <c r="N25" s="36" t="str">
        <f t="shared" si="5"/>
        <v/>
      </c>
      <c r="O25" s="36" t="str">
        <f t="shared" si="3"/>
        <v/>
      </c>
      <c r="Q25" s="25"/>
    </row>
    <row r="26" spans="1:17" x14ac:dyDescent="0.2">
      <c r="A26" s="36" t="str">
        <f>IF(B26="","",IF(COUNTIF(Feiertage!B:B,Dezember!B26)&gt;0,"Feiertag",TEXT(B26,"TTTT")))</f>
        <v/>
      </c>
      <c r="B26" s="37" t="str">
        <f t="shared" si="4"/>
        <v/>
      </c>
      <c r="C26" s="39"/>
      <c r="D26" s="40"/>
      <c r="E26" s="40"/>
      <c r="F26" s="40"/>
      <c r="G26" s="38" t="str">
        <f>IF(A26="Sonntag","0,00",IF(A26="Samstag","0,00",IF(A26="Feiertag","0,00",IF(AND(C26="",D26=""),"0,00",Übersicht!$D$10/5))))</f>
        <v>0,00</v>
      </c>
      <c r="H26" s="38">
        <f>IF(C26="Bildungstag &amp; Arbeitszeit",(E26-D26-F26)*24,IF(C26="Überstundenabbau",(E26-D26-F26)*24,IF(C26="",(E26-D26-F26)*24,Übersicht!$D$10/5)))</f>
        <v>0</v>
      </c>
      <c r="I26" s="36" t="str">
        <f t="shared" si="0"/>
        <v/>
      </c>
      <c r="K26" s="41" t="str">
        <f>IF(Übersicht!$D$9="","",DATEDIF(Übersicht!$D$9,B26,"y"))</f>
        <v/>
      </c>
      <c r="L26" s="36" t="str">
        <f t="shared" si="1"/>
        <v/>
      </c>
      <c r="M26" s="36" t="str">
        <f t="shared" si="2"/>
        <v/>
      </c>
      <c r="N26" s="36" t="str">
        <f t="shared" si="5"/>
        <v/>
      </c>
      <c r="O26" s="36" t="str">
        <f t="shared" si="3"/>
        <v/>
      </c>
    </row>
    <row r="27" spans="1:17" x14ac:dyDescent="0.2">
      <c r="A27" s="36" t="str">
        <f>IF(B27="","",IF(COUNTIF(Feiertage!B:B,Dezember!B27)&gt;0,"Feiertag",TEXT(B27,"TTTT")))</f>
        <v/>
      </c>
      <c r="B27" s="37" t="str">
        <f t="shared" si="4"/>
        <v/>
      </c>
      <c r="C27" s="39"/>
      <c r="D27" s="40"/>
      <c r="E27" s="40"/>
      <c r="F27" s="40"/>
      <c r="G27" s="38" t="str">
        <f>IF(A27="Sonntag","0,00",IF(A27="Samstag","0,00",IF(A27="Feiertag","0,00",IF(AND(C27="",D27=""),"0,00",Übersicht!$D$10/5))))</f>
        <v>0,00</v>
      </c>
      <c r="H27" s="38">
        <f>IF(C27="Bildungstag &amp; Arbeitszeit",(E27-D27-F27)*24,IF(C27="Überstundenabbau",(E27-D27-F27)*24,IF(C27="",(E27-D27-F27)*24,Übersicht!$D$10/5)))</f>
        <v>0</v>
      </c>
      <c r="I27" s="36" t="str">
        <f t="shared" si="0"/>
        <v/>
      </c>
      <c r="K27" s="41" t="str">
        <f>IF(Übersicht!$D$9="","",DATEDIF(Übersicht!$D$9,B27,"y"))</f>
        <v/>
      </c>
      <c r="L27" s="36" t="str">
        <f t="shared" si="1"/>
        <v/>
      </c>
      <c r="M27" s="36" t="str">
        <f t="shared" si="2"/>
        <v/>
      </c>
      <c r="N27" s="36" t="str">
        <f t="shared" si="5"/>
        <v/>
      </c>
      <c r="O27" s="36" t="str">
        <f t="shared" si="3"/>
        <v/>
      </c>
    </row>
    <row r="28" spans="1:17" x14ac:dyDescent="0.2">
      <c r="A28" s="36" t="str">
        <f>IF(B28="","",IF(COUNTIF(Feiertage!B:B,Dezember!B28)&gt;0,"Feiertag",TEXT(B28,"TTTT")))</f>
        <v/>
      </c>
      <c r="B28" s="37" t="str">
        <f t="shared" si="4"/>
        <v/>
      </c>
      <c r="C28" s="39"/>
      <c r="D28" s="40"/>
      <c r="E28" s="40"/>
      <c r="F28" s="40"/>
      <c r="G28" s="38" t="str">
        <f>IF(A28="Sonntag","0,00",IF(A28="Samstag","0,00",IF(A28="Feiertag","0,00",IF(AND(C28="",D28=""),"0,00",Übersicht!$D$10/5))))</f>
        <v>0,00</v>
      </c>
      <c r="H28" s="38">
        <f>IF(C28="Bildungstag &amp; Arbeitszeit",(E28-D28-F28)*24,IF(C28="Überstundenabbau",(E28-D28-F28)*24,IF(C28="",(E28-D28-F28)*24,Übersicht!$D$10/5)))</f>
        <v>0</v>
      </c>
      <c r="I28" s="36" t="str">
        <f t="shared" si="0"/>
        <v/>
      </c>
      <c r="K28" s="41" t="str">
        <f>IF(Übersicht!$D$9="","",DATEDIF(Übersicht!$D$9,B28,"y"))</f>
        <v/>
      </c>
      <c r="L28" s="36" t="str">
        <f t="shared" si="1"/>
        <v/>
      </c>
      <c r="M28" s="36" t="str">
        <f t="shared" si="2"/>
        <v/>
      </c>
      <c r="N28" s="36" t="str">
        <f t="shared" si="5"/>
        <v/>
      </c>
      <c r="O28" s="36" t="str">
        <f t="shared" si="3"/>
        <v/>
      </c>
    </row>
    <row r="29" spans="1:17" x14ac:dyDescent="0.2">
      <c r="A29" s="36" t="str">
        <f>IF(B29="","",IF(COUNTIF(Feiertage!B:B,Dezember!B29)&gt;0,"Feiertag",TEXT(B29,"TTTT")))</f>
        <v/>
      </c>
      <c r="B29" s="37" t="str">
        <f t="shared" si="4"/>
        <v/>
      </c>
      <c r="C29" s="39"/>
      <c r="D29" s="40"/>
      <c r="E29" s="40"/>
      <c r="F29" s="40"/>
      <c r="G29" s="38" t="str">
        <f>IF(A29="Sonntag","0,00",IF(A29="Samstag","0,00",IF(A29="Feiertag","0,00",IF(AND(C29="",D29=""),"0,00",Übersicht!$D$10/5))))</f>
        <v>0,00</v>
      </c>
      <c r="H29" s="38">
        <f>IF(C29="Bildungstag &amp; Arbeitszeit",(E29-D29-F29)*24,IF(C29="Überstundenabbau",(E29-D29-F29)*24,IF(C29="",(E29-D29-F29)*24,Übersicht!$D$10/5)))</f>
        <v>0</v>
      </c>
      <c r="I29" s="36" t="str">
        <f t="shared" si="0"/>
        <v/>
      </c>
      <c r="K29" s="41" t="str">
        <f>IF(Übersicht!$D$9="","",DATEDIF(Übersicht!$D$9,B29,"y"))</f>
        <v/>
      </c>
      <c r="L29" s="36" t="str">
        <f t="shared" si="1"/>
        <v/>
      </c>
      <c r="M29" s="36" t="str">
        <f t="shared" si="2"/>
        <v/>
      </c>
      <c r="N29" s="36" t="str">
        <f t="shared" si="5"/>
        <v/>
      </c>
      <c r="O29" s="36" t="str">
        <f t="shared" si="3"/>
        <v/>
      </c>
    </row>
    <row r="30" spans="1:17" x14ac:dyDescent="0.2">
      <c r="A30" s="36" t="str">
        <f>IF(B30="","",IF(COUNTIF(Feiertage!B:B,Dezember!B30)&gt;0,"Feiertag",TEXT(B30,"TTTT")))</f>
        <v/>
      </c>
      <c r="B30" s="37" t="str">
        <f t="shared" si="4"/>
        <v/>
      </c>
      <c r="C30" s="39"/>
      <c r="D30" s="40"/>
      <c r="E30" s="40"/>
      <c r="F30" s="40"/>
      <c r="G30" s="38" t="str">
        <f>IF(A30="Sonntag","0,00",IF(A30="Samstag","0,00",IF(A30="Feiertag","0,00",IF(AND(C30="",D30=""),"0,00",Übersicht!$D$10/5))))</f>
        <v>0,00</v>
      </c>
      <c r="H30" s="38">
        <f>IF(C30="Bildungstag &amp; Arbeitszeit",(E30-D30-F30)*24,IF(C30="Überstundenabbau",(E30-D30-F30)*24,IF(C30="",(E30-D30-F30)*24,Übersicht!$D$10/5)))</f>
        <v>0</v>
      </c>
      <c r="I30" s="36" t="str">
        <f t="shared" si="0"/>
        <v/>
      </c>
      <c r="K30" s="41" t="str">
        <f>IF(Übersicht!$D$9="","",DATEDIF(Übersicht!$D$9,B30,"y"))</f>
        <v/>
      </c>
      <c r="L30" s="36" t="str">
        <f t="shared" si="1"/>
        <v/>
      </c>
      <c r="M30" s="36" t="str">
        <f t="shared" si="2"/>
        <v/>
      </c>
      <c r="N30" s="36" t="str">
        <f t="shared" si="5"/>
        <v/>
      </c>
      <c r="O30" s="36" t="str">
        <f t="shared" si="3"/>
        <v/>
      </c>
    </row>
    <row r="31" spans="1:17" x14ac:dyDescent="0.2">
      <c r="A31" s="36" t="str">
        <f>IF(B31="","",IF(COUNTIF(Feiertage!B:B,Dezember!B31)&gt;0,"Feiertag",TEXT(B31,"TTTT")))</f>
        <v/>
      </c>
      <c r="B31" s="37" t="str">
        <f t="shared" si="4"/>
        <v/>
      </c>
      <c r="C31" s="39"/>
      <c r="D31" s="40"/>
      <c r="E31" s="40"/>
      <c r="F31" s="40"/>
      <c r="G31" s="38" t="str">
        <f>IF(A31="Sonntag","0,00",IF(A31="Samstag","0,00",IF(A31="Feiertag","0,00",IF(AND(C31="",D31=""),"0,00",Übersicht!$D$10/5))))</f>
        <v>0,00</v>
      </c>
      <c r="H31" s="38">
        <f>IF(C31="Bildungstag &amp; Arbeitszeit",(E31-D31-F31)*24,IF(C31="Überstundenabbau",(E31-D31-F31)*24,IF(C31="",(E31-D31-F31)*24,Übersicht!$D$10/5)))</f>
        <v>0</v>
      </c>
      <c r="I31" s="36" t="str">
        <f t="shared" si="0"/>
        <v/>
      </c>
      <c r="K31" s="41" t="str">
        <f>IF(Übersicht!$D$9="","",DATEDIF(Übersicht!$D$9,B31,"y"))</f>
        <v/>
      </c>
      <c r="L31" s="36" t="str">
        <f t="shared" si="1"/>
        <v/>
      </c>
      <c r="M31" s="36" t="str">
        <f t="shared" si="2"/>
        <v/>
      </c>
      <c r="N31" s="36" t="str">
        <f t="shared" si="5"/>
        <v/>
      </c>
      <c r="O31" s="36" t="str">
        <f t="shared" si="3"/>
        <v/>
      </c>
    </row>
    <row r="32" spans="1:17" x14ac:dyDescent="0.2">
      <c r="A32" s="36" t="str">
        <f>IF(B32="","",IF(COUNTIF(Feiertage!B:B,Dezember!B32)&gt;0,"Feiertag",TEXT(B32,"TTTT")))</f>
        <v/>
      </c>
      <c r="B32" s="37" t="str">
        <f t="shared" si="4"/>
        <v/>
      </c>
      <c r="C32" s="39"/>
      <c r="D32" s="40"/>
      <c r="E32" s="40"/>
      <c r="F32" s="40"/>
      <c r="G32" s="38" t="str">
        <f>IF(A32="Sonntag","0,00",IF(A32="Samstag","0,00",IF(A32="Feiertag","0,00",IF(AND(C32="",D32=""),"0,00",Übersicht!$D$10/5))))</f>
        <v>0,00</v>
      </c>
      <c r="H32" s="38">
        <f>IF(C32="Bildungstag &amp; Arbeitszeit",(E32-D32-F32)*24,IF(C32="Überstundenabbau",(E32-D32-F32)*24,IF(C32="",(E32-D32-F32)*24,Übersicht!$D$10/5)))</f>
        <v>0</v>
      </c>
      <c r="I32" s="36" t="str">
        <f t="shared" si="0"/>
        <v/>
      </c>
      <c r="K32" s="41" t="str">
        <f>IF(Übersicht!$D$9="","",DATEDIF(Übersicht!$D$9,B32,"y"))</f>
        <v/>
      </c>
      <c r="L32" s="36" t="str">
        <f t="shared" si="1"/>
        <v/>
      </c>
      <c r="M32" s="36" t="str">
        <f t="shared" si="2"/>
        <v/>
      </c>
      <c r="N32" s="36" t="str">
        <f t="shared" si="5"/>
        <v/>
      </c>
      <c r="O32" s="36" t="str">
        <f t="shared" si="3"/>
        <v/>
      </c>
    </row>
    <row r="33" spans="1:15" x14ac:dyDescent="0.2">
      <c r="A33" s="36" t="str">
        <f>IF(B33="","",IF(COUNTIF(Feiertage!B:B,Dezember!B33)&gt;0,"Feiertag",TEXT(B33,"TTTT")))</f>
        <v/>
      </c>
      <c r="B33" s="37" t="str">
        <f t="shared" si="4"/>
        <v/>
      </c>
      <c r="C33" s="39"/>
      <c r="D33" s="40"/>
      <c r="E33" s="40"/>
      <c r="F33" s="40"/>
      <c r="G33" s="38" t="str">
        <f>IF(A33="Sonntag","0,00",IF(A33="Samstag","0,00",IF(A33="Feiertag","0,00",IF(AND(C33="",D33=""),"0,00",Übersicht!$D$10/5))))</f>
        <v>0,00</v>
      </c>
      <c r="H33" s="38">
        <f>IF(C33="Bildungstag &amp; Arbeitszeit",(E33-D33-F33)*24,IF(C33="Überstundenabbau",(E33-D33-F33)*24,IF(C33="",(E33-D33-F33)*24,Übersicht!$D$10/5)))</f>
        <v>0</v>
      </c>
      <c r="I33" s="36" t="str">
        <f t="shared" si="0"/>
        <v/>
      </c>
      <c r="K33" s="41" t="str">
        <f>IF(Übersicht!$D$9="","",DATEDIF(Übersicht!$D$9,B33,"y"))</f>
        <v/>
      </c>
      <c r="L33" s="36" t="str">
        <f t="shared" si="1"/>
        <v/>
      </c>
      <c r="M33" s="36" t="str">
        <f t="shared" si="2"/>
        <v/>
      </c>
      <c r="N33" s="36" t="str">
        <f t="shared" si="5"/>
        <v/>
      </c>
      <c r="O33" s="36" t="str">
        <f t="shared" si="3"/>
        <v/>
      </c>
    </row>
    <row r="34" spans="1:15" x14ac:dyDescent="0.2">
      <c r="A34" s="36" t="str">
        <f>IF(B34="","",IF(COUNTIF(Feiertage!B:B,Dezember!B34)&gt;0,"Feiertag",TEXT(B34,"TTTT")))</f>
        <v/>
      </c>
      <c r="B34" s="37" t="str">
        <f t="shared" si="4"/>
        <v/>
      </c>
      <c r="C34" s="39"/>
      <c r="D34" s="40"/>
      <c r="E34" s="40"/>
      <c r="F34" s="40"/>
      <c r="G34" s="38" t="str">
        <f>IF(A34="Sonntag","0,00",IF(A34="Samstag","0,00",IF(A34="Feiertag","0,00",IF(AND(C34="",D34=""),"0,00",Übersicht!$D$10/5))))</f>
        <v>0,00</v>
      </c>
      <c r="H34" s="38">
        <f>IF(C34="Bildungstag &amp; Arbeitszeit",(E34-D34-F34)*24,IF(C34="Überstundenabbau",(E34-D34-F34)*24,IF(C34="",(E34-D34-F34)*24,Übersicht!$D$10/5)))</f>
        <v>0</v>
      </c>
      <c r="I34" s="36" t="str">
        <f t="shared" si="0"/>
        <v/>
      </c>
      <c r="K34" s="41" t="str">
        <f>IF(Übersicht!$D$9="","",DATEDIF(Übersicht!$D$9,B34,"y"))</f>
        <v/>
      </c>
      <c r="L34" s="36" t="str">
        <f t="shared" si="1"/>
        <v/>
      </c>
      <c r="M34" s="36" t="str">
        <f t="shared" si="2"/>
        <v/>
      </c>
      <c r="N34" s="36" t="str">
        <f t="shared" si="5"/>
        <v/>
      </c>
      <c r="O34" s="36" t="str">
        <f t="shared" si="3"/>
        <v/>
      </c>
    </row>
    <row r="35" spans="1:15" x14ac:dyDescent="0.2">
      <c r="A35" s="36" t="str">
        <f>IF(B35="","",IF(COUNTIF(Feiertage!B:B,Dezember!B35)&gt;0,"Feiertag",TEXT(B35,"TTTT")))</f>
        <v/>
      </c>
      <c r="B35" s="37" t="str">
        <f t="shared" si="4"/>
        <v/>
      </c>
      <c r="C35" s="39"/>
      <c r="D35" s="40"/>
      <c r="E35" s="40"/>
      <c r="F35" s="40"/>
      <c r="G35" s="38" t="str">
        <f>IF(A35="Sonntag","0,00",IF(A35="Samstag","0,00",IF(A35="Feiertag","0,00",IF(AND(C35="",D35=""),"0,00",Übersicht!$D$10/5))))</f>
        <v>0,00</v>
      </c>
      <c r="H35" s="38">
        <f>IF(C35="Bildungstag &amp; Arbeitszeit",(E35-D35-F35)*24,IF(C35="Überstundenabbau",(E35-D35-F35)*24,IF(C35="",(E35-D35-F35)*24,Übersicht!$D$10/5)))</f>
        <v>0</v>
      </c>
      <c r="I35" s="36" t="str">
        <f t="shared" si="0"/>
        <v/>
      </c>
      <c r="K35" s="41" t="str">
        <f>IF(Übersicht!$D$9="","",DATEDIF(Übersicht!$D$9,B35,"y"))</f>
        <v/>
      </c>
      <c r="L35" s="36" t="str">
        <f t="shared" si="1"/>
        <v/>
      </c>
      <c r="M35" s="36" t="str">
        <f t="shared" si="2"/>
        <v/>
      </c>
      <c r="N35" s="36" t="str">
        <f t="shared" si="5"/>
        <v/>
      </c>
      <c r="O35" s="36" t="str">
        <f t="shared" si="3"/>
        <v/>
      </c>
    </row>
    <row r="36" spans="1:15" x14ac:dyDescent="0.2">
      <c r="A36" s="36" t="str">
        <f>IF(B36="","",IF(COUNTIF(Feiertage!B:B,Dezember!B36)&gt;0,"Feiertag",TEXT(B36,"TTTT")))</f>
        <v/>
      </c>
      <c r="B36" s="37" t="str">
        <f t="shared" si="4"/>
        <v/>
      </c>
      <c r="C36" s="39"/>
      <c r="D36" s="40"/>
      <c r="E36" s="40"/>
      <c r="F36" s="40"/>
      <c r="G36" s="38" t="str">
        <f>IF(A36="Sonntag","0,00",IF(A36="Samstag","0,00",IF(A36="Feiertag","0,00",IF(AND(C36="",D36=""),"0,00",Übersicht!$D$10/5))))</f>
        <v>0,00</v>
      </c>
      <c r="H36" s="38">
        <f>IF(C36="Bildungstag &amp; Arbeitszeit",(E36-D36-F36)*24,IF(C36="Überstundenabbau",(E36-D36-F36)*24,IF(C36="",(E36-D36-F36)*24,Übersicht!$D$10/5)))</f>
        <v>0</v>
      </c>
      <c r="I36" s="36" t="str">
        <f t="shared" si="0"/>
        <v/>
      </c>
      <c r="K36" s="41" t="str">
        <f>IF(Übersicht!$D$9="","",DATEDIF(Übersicht!$D$9,B36,"y"))</f>
        <v/>
      </c>
      <c r="L36" s="36" t="str">
        <f t="shared" si="1"/>
        <v/>
      </c>
      <c r="M36" s="36" t="str">
        <f t="shared" si="2"/>
        <v/>
      </c>
      <c r="N36" s="36" t="str">
        <f t="shared" si="5"/>
        <v/>
      </c>
      <c r="O36" s="36" t="str">
        <f t="shared" si="3"/>
        <v/>
      </c>
    </row>
    <row r="37" spans="1:15" ht="15" thickBot="1" x14ac:dyDescent="0.25">
      <c r="G37" s="26"/>
      <c r="H37" s="26"/>
    </row>
    <row r="38" spans="1:15" ht="15.75" thickBot="1" x14ac:dyDescent="0.25">
      <c r="D38" s="48" t="s">
        <v>114</v>
      </c>
      <c r="E38" s="49"/>
      <c r="F38" s="50"/>
      <c r="G38" s="51">
        <f>SUM(H6:H36)-SUM(G6:G36)</f>
        <v>0</v>
      </c>
      <c r="H38" s="52"/>
      <c r="I38" s="24"/>
    </row>
    <row r="39" spans="1:15" ht="15.75" thickBot="1" x14ac:dyDescent="0.25">
      <c r="D39" s="48" t="s">
        <v>51</v>
      </c>
      <c r="E39" s="49"/>
      <c r="F39" s="50"/>
      <c r="G39" s="51">
        <f>SUM(Übersicht!D17:F21)</f>
        <v>0</v>
      </c>
      <c r="H39" s="52"/>
    </row>
    <row r="46" spans="1:15" ht="15" x14ac:dyDescent="0.2">
      <c r="A46" s="9"/>
      <c r="B46" s="9"/>
      <c r="C46" s="9"/>
      <c r="D46" s="10"/>
      <c r="E46" s="10"/>
      <c r="F46" s="11"/>
      <c r="G46" s="9"/>
      <c r="H46" s="11"/>
    </row>
    <row r="47" spans="1:15" ht="15.75" x14ac:dyDescent="0.25">
      <c r="A47" s="45" t="str">
        <f>IF(Übersicht!D5="","",Übersicht!D5)</f>
        <v/>
      </c>
      <c r="B47" s="45"/>
      <c r="C47" s="45"/>
      <c r="F47" s="45" t="s">
        <v>52</v>
      </c>
      <c r="G47" s="45"/>
      <c r="H47" s="45"/>
    </row>
    <row r="48" spans="1:15" x14ac:dyDescent="0.2">
      <c r="A48" s="21" t="s">
        <v>53</v>
      </c>
    </row>
    <row r="49" spans="1:1" x14ac:dyDescent="0.2">
      <c r="A49" s="12" t="s">
        <v>54</v>
      </c>
    </row>
  </sheetData>
  <sheetProtection algorithmName="SHA-512" hashValue="jt0AyUfSVyhBj8+v2MlgBgmxMO/4hvD1NVnHPHqsRQN4YwHDVt5wdjdcTCur6zDN9WqmC3+HJYYTzDIIQieZ7w==" saltValue="wya17rYjL5Nspmr5H6kRMA==" spinCount="100000" sheet="1" objects="1" scenarios="1"/>
  <mergeCells count="8">
    <mergeCell ref="A47:C47"/>
    <mergeCell ref="F47:H47"/>
    <mergeCell ref="A1:H2"/>
    <mergeCell ref="K1:O2"/>
    <mergeCell ref="D38:F38"/>
    <mergeCell ref="G38:H38"/>
    <mergeCell ref="D39:F39"/>
    <mergeCell ref="G39:H39"/>
  </mergeCells>
  <conditionalFormatting sqref="A6:H36">
    <cfRule type="expression" dxfId="15" priority="1">
      <formula>$A6="Feiertag"</formula>
    </cfRule>
    <cfRule type="expression" dxfId="14" priority="2">
      <formula>OR($A6="Samstag",$A6="Sonntag")</formula>
    </cfRule>
  </conditionalFormatting>
  <pageMargins left="0.23622047244094491" right="0.23622047244094491" top="0.74803149606299213" bottom="0.74803149606299213" header="0.31496062992125984" footer="0.31496062992125984"/>
  <pageSetup paperSize="9" scale="93" fitToHeight="0" orientation="portrait" r:id="rId1"/>
  <headerFooter>
    <oddFooter>&amp;R&amp;8&amp;G</oddFooter>
  </headerFooter>
  <colBreaks count="1" manualBreakCount="1">
    <brk id="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2E7527-34A3-4ED2-A660-C3F527287998}">
          <x14:formula1>
            <xm:f>'Dropdown Optionen'!$E$2:$E$13</xm:f>
          </x14:formula1>
          <xm:sqref>C6:C36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Feiertage</vt:lpstr>
      <vt:lpstr>Dropdown Optionen</vt:lpstr>
      <vt:lpstr>Ausfüllhilfe</vt:lpstr>
      <vt:lpstr>Übersicht</vt:lpstr>
      <vt:lpstr>August</vt:lpstr>
      <vt:lpstr>September</vt:lpstr>
      <vt:lpstr>Oktober</vt:lpstr>
      <vt:lpstr>November</vt:lpstr>
      <vt:lpstr>Dezember</vt:lpstr>
      <vt:lpstr>Januar</vt:lpstr>
      <vt:lpstr>Februar</vt:lpstr>
      <vt:lpstr>März</vt:lpstr>
      <vt:lpstr>April</vt:lpstr>
      <vt:lpstr>Mai</vt:lpstr>
      <vt:lpstr>Juni</vt:lpstr>
      <vt:lpstr>Juli</vt:lpstr>
      <vt:lpstr>April!Druckbereich</vt:lpstr>
      <vt:lpstr>August!Druckbereich</vt:lpstr>
      <vt:lpstr>Dezember!Druckbereich</vt:lpstr>
      <vt:lpstr>Februar!Druckbereich</vt:lpstr>
      <vt:lpstr>Januar!Druckbereich</vt:lpstr>
      <vt:lpstr>Juli!Druckbereich</vt:lpstr>
      <vt:lpstr>Juni!Druckbereich</vt:lpstr>
      <vt:lpstr>Mai!Druckbereich</vt:lpstr>
      <vt:lpstr>März!Druckbereich</vt:lpstr>
      <vt:lpstr>November!Druckbereich</vt:lpstr>
      <vt:lpstr>Oktober!Druckbereich</vt:lpstr>
      <vt:lpstr>September!Druckbereich</vt:lpstr>
    </vt:vector>
  </TitlesOfParts>
  <Company>Landessportbund NRW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Behrens, Lioba</dc:creator>
  <cp:lastModifiedBy>Behrens, Lioba</cp:lastModifiedBy>
  <cp:lastPrinted>2026-07-29T11:33:29Z</cp:lastPrinted>
  <dcterms:created xsi:type="dcterms:W3CDTF">2026-07-27T08:03:54Z</dcterms:created>
  <dcterms:modified xsi:type="dcterms:W3CDTF">2026-07-30T05:55:38Z</dcterms:modified>
</cp:coreProperties>
</file>